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405" windowWidth="28860" windowHeight="6450"/>
  </bookViews>
  <sheets>
    <sheet name="2008 fires and acres FS" sheetId="1" r:id="rId1"/>
    <sheet name="compare october SIT to monthly" sheetId="3960" r:id="rId2"/>
    <sheet name="1999 to 2008" sheetId="15562" r:id="rId3"/>
    <sheet name="ENF" sheetId="15561" r:id="rId4"/>
    <sheet name="KNF" sheetId="15563" r:id="rId5"/>
    <sheet name="LNF" sheetId="15564" r:id="rId6"/>
    <sheet name="MDF" sheetId="15565" r:id="rId7"/>
    <sheet name="MNF" sheetId="15566" r:id="rId8"/>
    <sheet name="PNF" sheetId="15567" r:id="rId9"/>
    <sheet name="SHF" sheetId="15568" r:id="rId10"/>
    <sheet name="SRF" sheetId="15569" r:id="rId11"/>
    <sheet name="TNF" sheetId="15570" r:id="rId12"/>
    <sheet name="TMU" sheetId="15571" r:id="rId13"/>
    <sheet name="Sheet3" sheetId="15560" r:id="rId14"/>
  </sheets>
  <calcPr calcId="125725"/>
</workbook>
</file>

<file path=xl/calcChain.xml><?xml version="1.0" encoding="utf-8"?>
<calcChain xmlns="http://schemas.openxmlformats.org/spreadsheetml/2006/main">
  <c r="B130" i="1"/>
  <c r="S182"/>
  <c r="R182"/>
  <c r="Q182"/>
  <c r="P182"/>
  <c r="O182"/>
  <c r="N182"/>
  <c r="M182"/>
  <c r="L182"/>
  <c r="S159"/>
  <c r="R159"/>
  <c r="Q159"/>
  <c r="P159"/>
  <c r="O159"/>
  <c r="N159"/>
  <c r="M159"/>
  <c r="L159"/>
  <c r="S136"/>
  <c r="R136"/>
  <c r="Q136"/>
  <c r="P136"/>
  <c r="O136"/>
  <c r="N136"/>
  <c r="M136"/>
  <c r="L136"/>
  <c r="V113"/>
  <c r="V136" s="1"/>
  <c r="V159" s="1"/>
  <c r="V182" s="1"/>
  <c r="S113"/>
  <c r="R113"/>
  <c r="Q113"/>
  <c r="P113"/>
  <c r="O113"/>
  <c r="N113"/>
  <c r="M113"/>
  <c r="L113"/>
  <c r="V90"/>
  <c r="S90"/>
  <c r="R90"/>
  <c r="Q90"/>
  <c r="P90"/>
  <c r="O90"/>
  <c r="N90"/>
  <c r="M90"/>
  <c r="L90"/>
  <c r="V67"/>
  <c r="S67"/>
  <c r="R67"/>
  <c r="Q67"/>
  <c r="P67"/>
  <c r="O67"/>
  <c r="N67"/>
  <c r="M67"/>
  <c r="L67"/>
  <c r="V44"/>
  <c r="S44"/>
  <c r="R44"/>
  <c r="Q44"/>
  <c r="P44"/>
  <c r="O44"/>
  <c r="N44"/>
  <c r="M44"/>
  <c r="L44"/>
  <c r="P22" i="15571"/>
  <c r="N22"/>
  <c r="M22"/>
  <c r="L22"/>
  <c r="K22"/>
  <c r="J22"/>
  <c r="I22"/>
  <c r="I23" s="1"/>
  <c r="G22"/>
  <c r="F22"/>
  <c r="E22"/>
  <c r="D22"/>
  <c r="C22"/>
  <c r="O21"/>
  <c r="H21"/>
  <c r="O20"/>
  <c r="H20"/>
  <c r="O19"/>
  <c r="H19"/>
  <c r="O18"/>
  <c r="H18"/>
  <c r="O17"/>
  <c r="H17"/>
  <c r="O16"/>
  <c r="H16"/>
  <c r="O15"/>
  <c r="H15"/>
  <c r="O14"/>
  <c r="H14"/>
  <c r="O13"/>
  <c r="O22" s="1"/>
  <c r="H13"/>
  <c r="H22" s="1"/>
  <c r="H23" s="1"/>
  <c r="P22" i="15570"/>
  <c r="N22"/>
  <c r="M22"/>
  <c r="L22"/>
  <c r="K22"/>
  <c r="J22"/>
  <c r="I22"/>
  <c r="I23" s="1"/>
  <c r="G22"/>
  <c r="F22"/>
  <c r="E22"/>
  <c r="D22"/>
  <c r="C22"/>
  <c r="O21"/>
  <c r="H21"/>
  <c r="O20"/>
  <c r="H20"/>
  <c r="O19"/>
  <c r="H19"/>
  <c r="O18"/>
  <c r="H18"/>
  <c r="O17"/>
  <c r="H17"/>
  <c r="O16"/>
  <c r="H16"/>
  <c r="O15"/>
  <c r="H15"/>
  <c r="O14"/>
  <c r="H14"/>
  <c r="O13"/>
  <c r="O22" s="1"/>
  <c r="H13"/>
  <c r="H22" s="1"/>
  <c r="P22" i="15569"/>
  <c r="N22"/>
  <c r="M22"/>
  <c r="L22"/>
  <c r="K22"/>
  <c r="J22"/>
  <c r="I22"/>
  <c r="G22"/>
  <c r="F22"/>
  <c r="E22"/>
  <c r="D22"/>
  <c r="C22"/>
  <c r="O21"/>
  <c r="H21"/>
  <c r="O20"/>
  <c r="H20"/>
  <c r="O19"/>
  <c r="H19"/>
  <c r="O18"/>
  <c r="H18"/>
  <c r="O17"/>
  <c r="H17"/>
  <c r="O16"/>
  <c r="H16"/>
  <c r="O15"/>
  <c r="H15"/>
  <c r="O14"/>
  <c r="H14"/>
  <c r="O13"/>
  <c r="O22" s="1"/>
  <c r="H13"/>
  <c r="H22" s="1"/>
  <c r="P22" i="15568"/>
  <c r="N22"/>
  <c r="M22"/>
  <c r="L22"/>
  <c r="K22"/>
  <c r="J22"/>
  <c r="I22"/>
  <c r="I23" s="1"/>
  <c r="G22"/>
  <c r="F22"/>
  <c r="E22"/>
  <c r="D22"/>
  <c r="C22"/>
  <c r="O21"/>
  <c r="H21"/>
  <c r="O20"/>
  <c r="H20"/>
  <c r="O19"/>
  <c r="H19"/>
  <c r="O18"/>
  <c r="H18"/>
  <c r="O17"/>
  <c r="H17"/>
  <c r="O16"/>
  <c r="H16"/>
  <c r="O15"/>
  <c r="H15"/>
  <c r="O14"/>
  <c r="H14"/>
  <c r="O13"/>
  <c r="O22" s="1"/>
  <c r="H13"/>
  <c r="H22" s="1"/>
  <c r="P22" i="15567"/>
  <c r="N22"/>
  <c r="M22"/>
  <c r="L22"/>
  <c r="K22"/>
  <c r="J22"/>
  <c r="I22"/>
  <c r="I23" s="1"/>
  <c r="G22"/>
  <c r="F22"/>
  <c r="E22"/>
  <c r="D22"/>
  <c r="C22"/>
  <c r="O21"/>
  <c r="H21"/>
  <c r="O20"/>
  <c r="H20"/>
  <c r="O19"/>
  <c r="H19"/>
  <c r="O18"/>
  <c r="H18"/>
  <c r="O17"/>
  <c r="H17"/>
  <c r="O16"/>
  <c r="H16"/>
  <c r="O15"/>
  <c r="H15"/>
  <c r="O14"/>
  <c r="H14"/>
  <c r="O13"/>
  <c r="O22" s="1"/>
  <c r="H13"/>
  <c r="H22" s="1"/>
  <c r="O21" i="15566"/>
  <c r="H21"/>
  <c r="C22"/>
  <c r="D22"/>
  <c r="E22"/>
  <c r="F22"/>
  <c r="G22"/>
  <c r="H22"/>
  <c r="I22"/>
  <c r="J22"/>
  <c r="K22"/>
  <c r="L22"/>
  <c r="M22"/>
  <c r="N22"/>
  <c r="O22"/>
  <c r="P22"/>
  <c r="H13"/>
  <c r="O13"/>
  <c r="H14"/>
  <c r="O14"/>
  <c r="H15"/>
  <c r="O15"/>
  <c r="H16"/>
  <c r="O16"/>
  <c r="H17"/>
  <c r="O17"/>
  <c r="H18"/>
  <c r="O18"/>
  <c r="H19"/>
  <c r="O19"/>
  <c r="H20"/>
  <c r="O20"/>
  <c r="H23"/>
  <c r="I23"/>
  <c r="O21" i="15561"/>
  <c r="P22"/>
  <c r="J22"/>
  <c r="J22" i="15565"/>
  <c r="P22"/>
  <c r="N22"/>
  <c r="M22"/>
  <c r="L22"/>
  <c r="K22"/>
  <c r="I22"/>
  <c r="I23" s="1"/>
  <c r="G22"/>
  <c r="F22"/>
  <c r="E22"/>
  <c r="D22"/>
  <c r="C22"/>
  <c r="O21"/>
  <c r="H21"/>
  <c r="O20"/>
  <c r="H20"/>
  <c r="O19"/>
  <c r="H19"/>
  <c r="O18"/>
  <c r="H18"/>
  <c r="O17"/>
  <c r="H17"/>
  <c r="O16"/>
  <c r="H16"/>
  <c r="O15"/>
  <c r="H15"/>
  <c r="O14"/>
  <c r="H14"/>
  <c r="O13"/>
  <c r="O22" s="1"/>
  <c r="H13"/>
  <c r="H22" s="1"/>
  <c r="P21" i="15564"/>
  <c r="N21"/>
  <c r="M21"/>
  <c r="L21"/>
  <c r="K21"/>
  <c r="J21"/>
  <c r="I21"/>
  <c r="I22" s="1"/>
  <c r="G21"/>
  <c r="F21"/>
  <c r="E21"/>
  <c r="D21"/>
  <c r="C21"/>
  <c r="O20"/>
  <c r="H20"/>
  <c r="H19"/>
  <c r="O18"/>
  <c r="H17"/>
  <c r="H16"/>
  <c r="H15"/>
  <c r="H14"/>
  <c r="O13"/>
  <c r="O21" s="1"/>
  <c r="H13"/>
  <c r="H21" s="1"/>
  <c r="H22" s="1"/>
  <c r="H13" i="15563"/>
  <c r="O13"/>
  <c r="H14"/>
  <c r="O14"/>
  <c r="H15"/>
  <c r="O15"/>
  <c r="H16"/>
  <c r="O16"/>
  <c r="H17"/>
  <c r="O17"/>
  <c r="H18"/>
  <c r="O18"/>
  <c r="H19"/>
  <c r="O19"/>
  <c r="H20"/>
  <c r="O20"/>
  <c r="H21"/>
  <c r="O21"/>
  <c r="C22"/>
  <c r="D22"/>
  <c r="E22"/>
  <c r="F22"/>
  <c r="G22"/>
  <c r="H22"/>
  <c r="I22"/>
  <c r="J22"/>
  <c r="K22"/>
  <c r="L22"/>
  <c r="M22"/>
  <c r="N22"/>
  <c r="O22"/>
  <c r="P22"/>
  <c r="H23"/>
  <c r="I23"/>
  <c r="V74" i="15562"/>
  <c r="U74"/>
  <c r="K74"/>
  <c r="J74"/>
  <c r="I74"/>
  <c r="H74"/>
  <c r="G74"/>
  <c r="F74"/>
  <c r="E74"/>
  <c r="D74"/>
  <c r="C74"/>
  <c r="V59"/>
  <c r="U59"/>
  <c r="T59"/>
  <c r="S59"/>
  <c r="R59"/>
  <c r="Q59"/>
  <c r="P59"/>
  <c r="O59"/>
  <c r="N59"/>
  <c r="K59"/>
  <c r="J59"/>
  <c r="V44"/>
  <c r="U44"/>
  <c r="K44"/>
  <c r="J44"/>
  <c r="C44"/>
  <c r="V30"/>
  <c r="U30"/>
  <c r="T30"/>
  <c r="S30"/>
  <c r="R30"/>
  <c r="Q30"/>
  <c r="P30"/>
  <c r="O30"/>
  <c r="N30"/>
  <c r="K30"/>
  <c r="J30"/>
  <c r="I30"/>
  <c r="H30"/>
  <c r="G30"/>
  <c r="F30"/>
  <c r="E30"/>
  <c r="D30"/>
  <c r="C30"/>
  <c r="V16"/>
  <c r="U16"/>
  <c r="K16"/>
  <c r="I16"/>
  <c r="H16"/>
  <c r="G16"/>
  <c r="F16"/>
  <c r="E16"/>
  <c r="D16"/>
  <c r="C16"/>
  <c r="J12"/>
  <c r="J16" s="1"/>
  <c r="H13" i="15561"/>
  <c r="O13"/>
  <c r="H14"/>
  <c r="O14"/>
  <c r="H15"/>
  <c r="O15"/>
  <c r="H16"/>
  <c r="O16"/>
  <c r="H17"/>
  <c r="O17"/>
  <c r="H18"/>
  <c r="O18"/>
  <c r="H19"/>
  <c r="O19"/>
  <c r="H20"/>
  <c r="O20"/>
  <c r="H21"/>
  <c r="C22"/>
  <c r="D22"/>
  <c r="E22"/>
  <c r="F22"/>
  <c r="G22"/>
  <c r="H22"/>
  <c r="I22"/>
  <c r="K22"/>
  <c r="L22"/>
  <c r="M22"/>
  <c r="N22"/>
  <c r="O22"/>
  <c r="H23"/>
  <c r="I23"/>
  <c r="I189" i="1"/>
  <c r="I166"/>
  <c r="I143"/>
  <c r="I120"/>
  <c r="I97"/>
  <c r="I74"/>
  <c r="I51"/>
  <c r="I28"/>
  <c r="Q5"/>
  <c r="R5"/>
  <c r="S5"/>
  <c r="S28"/>
  <c r="S51" s="1"/>
  <c r="I190"/>
  <c r="I167"/>
  <c r="I144"/>
  <c r="I121"/>
  <c r="I98"/>
  <c r="I75"/>
  <c r="I52"/>
  <c r="I29"/>
  <c r="Q6"/>
  <c r="R6"/>
  <c r="S6"/>
  <c r="S29"/>
  <c r="S52" s="1"/>
  <c r="S75" s="1"/>
  <c r="S98" s="1"/>
  <c r="S121" s="1"/>
  <c r="S144" s="1"/>
  <c r="S167" s="1"/>
  <c r="S190" s="1"/>
  <c r="I191"/>
  <c r="I168"/>
  <c r="I145"/>
  <c r="I122"/>
  <c r="I99"/>
  <c r="I76"/>
  <c r="I53"/>
  <c r="I30"/>
  <c r="Q7"/>
  <c r="R7"/>
  <c r="S7"/>
  <c r="S30" s="1"/>
  <c r="I192"/>
  <c r="I169"/>
  <c r="I146"/>
  <c r="I123"/>
  <c r="I100"/>
  <c r="I77"/>
  <c r="I54"/>
  <c r="I31"/>
  <c r="Q8"/>
  <c r="R8"/>
  <c r="S8" s="1"/>
  <c r="I193"/>
  <c r="I170"/>
  <c r="I147"/>
  <c r="I124"/>
  <c r="I101"/>
  <c r="I78"/>
  <c r="I55"/>
  <c r="I32"/>
  <c r="Q9"/>
  <c r="R9"/>
  <c r="S9" s="1"/>
  <c r="S32" s="1"/>
  <c r="S55" s="1"/>
  <c r="S78" s="1"/>
  <c r="S101" s="1"/>
  <c r="S124" s="1"/>
  <c r="S147" s="1"/>
  <c r="S170" s="1"/>
  <c r="S193" s="1"/>
  <c r="I194"/>
  <c r="I171"/>
  <c r="I148"/>
  <c r="I125"/>
  <c r="I102"/>
  <c r="I79"/>
  <c r="I56"/>
  <c r="I33"/>
  <c r="Q10"/>
  <c r="R10"/>
  <c r="S10"/>
  <c r="S33"/>
  <c r="S56"/>
  <c r="S79" s="1"/>
  <c r="S102" s="1"/>
  <c r="S125" s="1"/>
  <c r="S148" s="1"/>
  <c r="S171" s="1"/>
  <c r="S194" s="1"/>
  <c r="I196"/>
  <c r="I173"/>
  <c r="I150"/>
  <c r="I127"/>
  <c r="I104"/>
  <c r="I81"/>
  <c r="I58"/>
  <c r="I35"/>
  <c r="Q12"/>
  <c r="R12"/>
  <c r="S12"/>
  <c r="S35"/>
  <c r="S58" s="1"/>
  <c r="S81" s="1"/>
  <c r="S104" s="1"/>
  <c r="S127" s="1"/>
  <c r="S150" s="1"/>
  <c r="S173" s="1"/>
  <c r="S196" s="1"/>
  <c r="I197"/>
  <c r="I174"/>
  <c r="I151"/>
  <c r="I128"/>
  <c r="I105"/>
  <c r="I82"/>
  <c r="I59"/>
  <c r="I36"/>
  <c r="Q13"/>
  <c r="R13"/>
  <c r="S13"/>
  <c r="S36"/>
  <c r="S59" s="1"/>
  <c r="S82" s="1"/>
  <c r="S105" s="1"/>
  <c r="S128" s="1"/>
  <c r="S151" s="1"/>
  <c r="S174" s="1"/>
  <c r="S197" s="1"/>
  <c r="I198"/>
  <c r="I175"/>
  <c r="I152"/>
  <c r="I129"/>
  <c r="I106"/>
  <c r="I83"/>
  <c r="I60"/>
  <c r="I37"/>
  <c r="Q14"/>
  <c r="R14"/>
  <c r="S14" s="1"/>
  <c r="S37" s="1"/>
  <c r="S60" s="1"/>
  <c r="S83" s="1"/>
  <c r="S106" s="1"/>
  <c r="S129" s="1"/>
  <c r="S152" s="1"/>
  <c r="S175" s="1"/>
  <c r="S198" s="1"/>
  <c r="R28"/>
  <c r="R51"/>
  <c r="R74" s="1"/>
  <c r="R29"/>
  <c r="R52"/>
  <c r="R75"/>
  <c r="R98"/>
  <c r="R121"/>
  <c r="R144"/>
  <c r="R167"/>
  <c r="R190"/>
  <c r="R30"/>
  <c r="R53"/>
  <c r="R76"/>
  <c r="R99"/>
  <c r="R122"/>
  <c r="R145" s="1"/>
  <c r="R168" s="1"/>
  <c r="R191" s="1"/>
  <c r="R31"/>
  <c r="R54"/>
  <c r="R77" s="1"/>
  <c r="R100" s="1"/>
  <c r="R123" s="1"/>
  <c r="R146" s="1"/>
  <c r="R169" s="1"/>
  <c r="R192" s="1"/>
  <c r="R32"/>
  <c r="R55"/>
  <c r="R78"/>
  <c r="R101"/>
  <c r="R124"/>
  <c r="R147"/>
  <c r="R170"/>
  <c r="R193"/>
  <c r="R33"/>
  <c r="R56"/>
  <c r="R79"/>
  <c r="R102"/>
  <c r="R125"/>
  <c r="R148"/>
  <c r="R171"/>
  <c r="R194"/>
  <c r="R35"/>
  <c r="R58"/>
  <c r="R81"/>
  <c r="R104"/>
  <c r="R127"/>
  <c r="R150"/>
  <c r="R173"/>
  <c r="R196"/>
  <c r="R36"/>
  <c r="R59"/>
  <c r="R82"/>
  <c r="R105"/>
  <c r="R128"/>
  <c r="R151"/>
  <c r="R174"/>
  <c r="R197"/>
  <c r="R37"/>
  <c r="R60"/>
  <c r="R83"/>
  <c r="R106"/>
  <c r="R129"/>
  <c r="R152"/>
  <c r="R175"/>
  <c r="R198"/>
  <c r="Q28"/>
  <c r="Q51"/>
  <c r="Q74"/>
  <c r="Q97"/>
  <c r="Q120"/>
  <c r="Q143"/>
  <c r="Q166"/>
  <c r="Q189"/>
  <c r="Q29"/>
  <c r="Q52"/>
  <c r="Q75"/>
  <c r="Q98"/>
  <c r="Q121"/>
  <c r="Q144"/>
  <c r="Q167"/>
  <c r="Q190"/>
  <c r="Q30"/>
  <c r="Q53"/>
  <c r="Q76"/>
  <c r="Q99"/>
  <c r="Q122"/>
  <c r="Q145"/>
  <c r="Q168"/>
  <c r="Q191"/>
  <c r="Q31"/>
  <c r="Q54"/>
  <c r="Q77"/>
  <c r="Q100"/>
  <c r="Q123"/>
  <c r="Q146"/>
  <c r="Q169"/>
  <c r="Q192"/>
  <c r="Q32"/>
  <c r="Q55"/>
  <c r="Q78"/>
  <c r="Q101"/>
  <c r="Q124"/>
  <c r="Q147"/>
  <c r="Q170"/>
  <c r="Q193"/>
  <c r="Q33"/>
  <c r="Q56"/>
  <c r="Q79"/>
  <c r="Q102"/>
  <c r="Q125"/>
  <c r="Q148"/>
  <c r="Q171"/>
  <c r="Q194"/>
  <c r="Q35"/>
  <c r="Q58"/>
  <c r="Q81"/>
  <c r="Q104"/>
  <c r="Q127"/>
  <c r="Q150"/>
  <c r="Q173"/>
  <c r="Q196"/>
  <c r="Q36"/>
  <c r="Q59"/>
  <c r="Q82" s="1"/>
  <c r="Q105" s="1"/>
  <c r="Q128" s="1"/>
  <c r="Q151" s="1"/>
  <c r="Q174" s="1"/>
  <c r="Q197" s="1"/>
  <c r="Q37"/>
  <c r="Q60"/>
  <c r="Q83" s="1"/>
  <c r="Q106" s="1"/>
  <c r="Q129" s="1"/>
  <c r="Q152" s="1"/>
  <c r="Q175" s="1"/>
  <c r="Q198" s="1"/>
  <c r="U199"/>
  <c r="T199"/>
  <c r="V10"/>
  <c r="V33" s="1"/>
  <c r="V56" s="1"/>
  <c r="V79" s="1"/>
  <c r="V102" s="1"/>
  <c r="V125" s="1"/>
  <c r="V148" s="1"/>
  <c r="V171" s="1"/>
  <c r="V194" s="1"/>
  <c r="V5"/>
  <c r="V28"/>
  <c r="V51" s="1"/>
  <c r="V74" s="1"/>
  <c r="V97" s="1"/>
  <c r="V120" s="1"/>
  <c r="V143" s="1"/>
  <c r="V166" s="1"/>
  <c r="V189" s="1"/>
  <c r="V6"/>
  <c r="V29"/>
  <c r="V52" s="1"/>
  <c r="V8"/>
  <c r="V31"/>
  <c r="V54" s="1"/>
  <c r="V77" s="1"/>
  <c r="V100" s="1"/>
  <c r="V123" s="1"/>
  <c r="V146" s="1"/>
  <c r="V169" s="1"/>
  <c r="V192" s="1"/>
  <c r="V9"/>
  <c r="V32"/>
  <c r="V55" s="1"/>
  <c r="V78" s="1"/>
  <c r="V101" s="1"/>
  <c r="V124" s="1"/>
  <c r="V147" s="1"/>
  <c r="V170" s="1"/>
  <c r="V193" s="1"/>
  <c r="V12"/>
  <c r="V35" s="1"/>
  <c r="V58" s="1"/>
  <c r="V81" s="1"/>
  <c r="V104" s="1"/>
  <c r="V127" s="1"/>
  <c r="V150" s="1"/>
  <c r="V173" s="1"/>
  <c r="V196" s="1"/>
  <c r="V13"/>
  <c r="V36" s="1"/>
  <c r="V59" s="1"/>
  <c r="V82" s="1"/>
  <c r="V105" s="1"/>
  <c r="V128" s="1"/>
  <c r="V151" s="1"/>
  <c r="V174" s="1"/>
  <c r="V197" s="1"/>
  <c r="V14"/>
  <c r="V37"/>
  <c r="V60" s="1"/>
  <c r="V83" s="1"/>
  <c r="V106" s="1"/>
  <c r="V129" s="1"/>
  <c r="V152" s="1"/>
  <c r="V175" s="1"/>
  <c r="V198" s="1"/>
  <c r="I57"/>
  <c r="J199"/>
  <c r="J207" s="1"/>
  <c r="I195"/>
  <c r="I199"/>
  <c r="I207" s="1"/>
  <c r="H199"/>
  <c r="H207"/>
  <c r="G199"/>
  <c r="G207"/>
  <c r="F199"/>
  <c r="F207"/>
  <c r="E199"/>
  <c r="E207"/>
  <c r="D199"/>
  <c r="D207"/>
  <c r="C199"/>
  <c r="C207"/>
  <c r="B199"/>
  <c r="B207"/>
  <c r="W285"/>
  <c r="W287" s="1"/>
  <c r="V285"/>
  <c r="V287"/>
  <c r="S285"/>
  <c r="S287"/>
  <c r="R285"/>
  <c r="R287"/>
  <c r="Q285"/>
  <c r="Q287"/>
  <c r="P285"/>
  <c r="P287"/>
  <c r="O285"/>
  <c r="O287"/>
  <c r="N285"/>
  <c r="N287"/>
  <c r="M285"/>
  <c r="M287"/>
  <c r="J287"/>
  <c r="I287"/>
  <c r="H287"/>
  <c r="G287"/>
  <c r="F287"/>
  <c r="E287"/>
  <c r="D287"/>
  <c r="C287"/>
  <c r="B287"/>
  <c r="W272"/>
  <c r="V272"/>
  <c r="S272"/>
  <c r="R272"/>
  <c r="Q272"/>
  <c r="P272"/>
  <c r="O272"/>
  <c r="N272"/>
  <c r="M272"/>
  <c r="J272"/>
  <c r="I272"/>
  <c r="H272"/>
  <c r="G272"/>
  <c r="F272"/>
  <c r="E272"/>
  <c r="D272"/>
  <c r="C272"/>
  <c r="B272"/>
  <c r="W257"/>
  <c r="V257"/>
  <c r="S257"/>
  <c r="R257"/>
  <c r="Q257"/>
  <c r="P257"/>
  <c r="O257"/>
  <c r="N257"/>
  <c r="M257"/>
  <c r="J257"/>
  <c r="I257"/>
  <c r="H257"/>
  <c r="G257"/>
  <c r="F257"/>
  <c r="E257"/>
  <c r="D257"/>
  <c r="C257"/>
  <c r="B257"/>
  <c r="W243"/>
  <c r="V243"/>
  <c r="S243"/>
  <c r="R243"/>
  <c r="Q243"/>
  <c r="P243"/>
  <c r="O243"/>
  <c r="N243"/>
  <c r="M243"/>
  <c r="J243"/>
  <c r="I243"/>
  <c r="H243"/>
  <c r="G243"/>
  <c r="F243"/>
  <c r="E243"/>
  <c r="D243"/>
  <c r="C243"/>
  <c r="B243"/>
  <c r="W229"/>
  <c r="V229"/>
  <c r="S229"/>
  <c r="R229"/>
  <c r="Q229"/>
  <c r="P229"/>
  <c r="O229"/>
  <c r="N229"/>
  <c r="M229"/>
  <c r="J229"/>
  <c r="I226"/>
  <c r="I229"/>
  <c r="H229"/>
  <c r="G229"/>
  <c r="F229"/>
  <c r="E229"/>
  <c r="D229"/>
  <c r="C229"/>
  <c r="B229"/>
  <c r="C84"/>
  <c r="C61"/>
  <c r="I14"/>
  <c r="I13"/>
  <c r="I12"/>
  <c r="I11"/>
  <c r="I10"/>
  <c r="I9"/>
  <c r="I8"/>
  <c r="I7"/>
  <c r="I6"/>
  <c r="I5"/>
  <c r="P5"/>
  <c r="P6"/>
  <c r="P7"/>
  <c r="P8"/>
  <c r="P9"/>
  <c r="P10"/>
  <c r="P15" s="1"/>
  <c r="P11"/>
  <c r="P12"/>
  <c r="P13"/>
  <c r="P14"/>
  <c r="O5"/>
  <c r="O6"/>
  <c r="O7"/>
  <c r="O8"/>
  <c r="O9"/>
  <c r="O10"/>
  <c r="O11"/>
  <c r="O12"/>
  <c r="O13"/>
  <c r="O14"/>
  <c r="O15"/>
  <c r="N5"/>
  <c r="N6"/>
  <c r="N7"/>
  <c r="N8"/>
  <c r="N9"/>
  <c r="N10"/>
  <c r="N15" s="1"/>
  <c r="N11"/>
  <c r="N12"/>
  <c r="N13"/>
  <c r="N14"/>
  <c r="M5"/>
  <c r="M6"/>
  <c r="M7"/>
  <c r="M8"/>
  <c r="M9"/>
  <c r="M10"/>
  <c r="M11"/>
  <c r="M12"/>
  <c r="M13"/>
  <c r="M14"/>
  <c r="M15"/>
  <c r="E15"/>
  <c r="F176"/>
  <c r="E176"/>
  <c r="C176"/>
  <c r="F153"/>
  <c r="E153"/>
  <c r="C153"/>
  <c r="E130"/>
  <c r="C130"/>
  <c r="F107"/>
  <c r="E107"/>
  <c r="C107"/>
  <c r="J84"/>
  <c r="I80"/>
  <c r="I84" s="1"/>
  <c r="F84"/>
  <c r="E84"/>
  <c r="E61"/>
  <c r="H176"/>
  <c r="G176"/>
  <c r="D176"/>
  <c r="B176"/>
  <c r="H153"/>
  <c r="G153"/>
  <c r="D153"/>
  <c r="B153"/>
  <c r="H130"/>
  <c r="G130"/>
  <c r="D130"/>
  <c r="H107"/>
  <c r="G107"/>
  <c r="D107"/>
  <c r="B107"/>
  <c r="H84"/>
  <c r="G84"/>
  <c r="D84"/>
  <c r="B84"/>
  <c r="D61"/>
  <c r="B61"/>
  <c r="I34"/>
  <c r="V11"/>
  <c r="V7"/>
  <c r="Q11"/>
  <c r="R11"/>
  <c r="S11"/>
  <c r="L14"/>
  <c r="L13"/>
  <c r="L12"/>
  <c r="L11"/>
  <c r="L10"/>
  <c r="L9"/>
  <c r="L8"/>
  <c r="L7"/>
  <c r="L6"/>
  <c r="L5"/>
  <c r="L15" s="1"/>
  <c r="Q15"/>
  <c r="R15"/>
  <c r="V34"/>
  <c r="V57" s="1"/>
  <c r="V80" s="1"/>
  <c r="V103" s="1"/>
  <c r="V126" s="1"/>
  <c r="V149" s="1"/>
  <c r="V172" s="1"/>
  <c r="V195" s="1"/>
  <c r="S34"/>
  <c r="S57"/>
  <c r="S80" s="1"/>
  <c r="I103"/>
  <c r="I126"/>
  <c r="I149"/>
  <c r="I172"/>
  <c r="R34"/>
  <c r="R57" s="1"/>
  <c r="Q34"/>
  <c r="Q57"/>
  <c r="Q80" s="1"/>
  <c r="V30"/>
  <c r="V53" s="1"/>
  <c r="V76" s="1"/>
  <c r="V99" s="1"/>
  <c r="V122" s="1"/>
  <c r="V145" s="1"/>
  <c r="V168" s="1"/>
  <c r="J107"/>
  <c r="J130"/>
  <c r="J153"/>
  <c r="J176"/>
  <c r="I107"/>
  <c r="I130"/>
  <c r="I153"/>
  <c r="I176"/>
  <c r="P55"/>
  <c r="P78"/>
  <c r="P59"/>
  <c r="P82"/>
  <c r="P51"/>
  <c r="P74"/>
  <c r="P52"/>
  <c r="P75"/>
  <c r="P53"/>
  <c r="P76"/>
  <c r="P54"/>
  <c r="P77"/>
  <c r="P56"/>
  <c r="P79"/>
  <c r="P84" s="1"/>
  <c r="P107" s="1"/>
  <c r="P130" s="1"/>
  <c r="P153" s="1"/>
  <c r="P176" s="1"/>
  <c r="P199" s="1"/>
  <c r="P57"/>
  <c r="P80"/>
  <c r="P58"/>
  <c r="P81"/>
  <c r="P60"/>
  <c r="P83"/>
  <c r="O51"/>
  <c r="O74"/>
  <c r="O52"/>
  <c r="O75"/>
  <c r="O53"/>
  <c r="O76"/>
  <c r="O54"/>
  <c r="O77"/>
  <c r="O55"/>
  <c r="O78"/>
  <c r="O56"/>
  <c r="O79"/>
  <c r="O84" s="1"/>
  <c r="O107" s="1"/>
  <c r="O130" s="1"/>
  <c r="O153" s="1"/>
  <c r="O176" s="1"/>
  <c r="O199" s="1"/>
  <c r="O57"/>
  <c r="O80"/>
  <c r="O58"/>
  <c r="O81"/>
  <c r="O59"/>
  <c r="O82"/>
  <c r="O60"/>
  <c r="O83"/>
  <c r="N51"/>
  <c r="N74"/>
  <c r="N52"/>
  <c r="N75"/>
  <c r="N53"/>
  <c r="N76"/>
  <c r="N54"/>
  <c r="N77"/>
  <c r="N55"/>
  <c r="N78"/>
  <c r="N56"/>
  <c r="N79"/>
  <c r="N84" s="1"/>
  <c r="N107" s="1"/>
  <c r="N130" s="1"/>
  <c r="N153" s="1"/>
  <c r="N176" s="1"/>
  <c r="N199" s="1"/>
  <c r="N57"/>
  <c r="N80"/>
  <c r="N58"/>
  <c r="N81"/>
  <c r="N59"/>
  <c r="N82"/>
  <c r="N60"/>
  <c r="N83"/>
  <c r="M51"/>
  <c r="M74"/>
  <c r="M52"/>
  <c r="M75"/>
  <c r="M53"/>
  <c r="M76"/>
  <c r="M54"/>
  <c r="M77"/>
  <c r="M55"/>
  <c r="M78"/>
  <c r="M56"/>
  <c r="M79"/>
  <c r="M84" s="1"/>
  <c r="M107" s="1"/>
  <c r="M130" s="1"/>
  <c r="M153" s="1"/>
  <c r="M176" s="1"/>
  <c r="M199" s="1"/>
  <c r="M57"/>
  <c r="M80"/>
  <c r="M58"/>
  <c r="M81"/>
  <c r="M59"/>
  <c r="M82"/>
  <c r="M60"/>
  <c r="M83"/>
  <c r="L34"/>
  <c r="L57"/>
  <c r="L80" s="1"/>
  <c r="L103" s="1"/>
  <c r="L126" s="1"/>
  <c r="L149" s="1"/>
  <c r="L172" s="1"/>
  <c r="L195" s="1"/>
  <c r="L33"/>
  <c r="L56" s="1"/>
  <c r="L79" s="1"/>
  <c r="L102" s="1"/>
  <c r="L125" s="1"/>
  <c r="L148" s="1"/>
  <c r="L171" s="1"/>
  <c r="L194" s="1"/>
  <c r="L29"/>
  <c r="L52"/>
  <c r="L75" s="1"/>
  <c r="L98" s="1"/>
  <c r="L121" s="1"/>
  <c r="L144" s="1"/>
  <c r="L167" s="1"/>
  <c r="L190" s="1"/>
  <c r="L28"/>
  <c r="L51" s="1"/>
  <c r="L30"/>
  <c r="L53"/>
  <c r="L76" s="1"/>
  <c r="L99" s="1"/>
  <c r="L122" s="1"/>
  <c r="L145" s="1"/>
  <c r="L168" s="1"/>
  <c r="L191" s="1"/>
  <c r="L31"/>
  <c r="L54" s="1"/>
  <c r="L77" s="1"/>
  <c r="L100" s="1"/>
  <c r="L123" s="1"/>
  <c r="L146" s="1"/>
  <c r="L169" s="1"/>
  <c r="L192" s="1"/>
  <c r="L32"/>
  <c r="L55"/>
  <c r="L78" s="1"/>
  <c r="L101" s="1"/>
  <c r="L124" s="1"/>
  <c r="L147" s="1"/>
  <c r="L170" s="1"/>
  <c r="L193" s="1"/>
  <c r="L35"/>
  <c r="L58" s="1"/>
  <c r="L81" s="1"/>
  <c r="L104" s="1"/>
  <c r="L127" s="1"/>
  <c r="L150" s="1"/>
  <c r="L173" s="1"/>
  <c r="L196" s="1"/>
  <c r="L36"/>
  <c r="L59"/>
  <c r="L82" s="1"/>
  <c r="L105" s="1"/>
  <c r="L128" s="1"/>
  <c r="L151" s="1"/>
  <c r="L174" s="1"/>
  <c r="L197" s="1"/>
  <c r="L37"/>
  <c r="L60" s="1"/>
  <c r="L83" s="1"/>
  <c r="L106" s="1"/>
  <c r="L129" s="1"/>
  <c r="L152" s="1"/>
  <c r="L175" s="1"/>
  <c r="L198" s="1"/>
  <c r="P106"/>
  <c r="P129"/>
  <c r="P152" s="1"/>
  <c r="P175" s="1"/>
  <c r="P198" s="1"/>
  <c r="O106"/>
  <c r="O129" s="1"/>
  <c r="O152" s="1"/>
  <c r="O175" s="1"/>
  <c r="O198" s="1"/>
  <c r="N106"/>
  <c r="N129"/>
  <c r="N152" s="1"/>
  <c r="N175" s="1"/>
  <c r="N198" s="1"/>
  <c r="M106"/>
  <c r="M129" s="1"/>
  <c r="M152" s="1"/>
  <c r="M175" s="1"/>
  <c r="M198" s="1"/>
  <c r="P105"/>
  <c r="P128" s="1"/>
  <c r="P151" s="1"/>
  <c r="P174" s="1"/>
  <c r="P197" s="1"/>
  <c r="O105"/>
  <c r="O128"/>
  <c r="O151" s="1"/>
  <c r="O174" s="1"/>
  <c r="O197" s="1"/>
  <c r="N105"/>
  <c r="N128" s="1"/>
  <c r="N151" s="1"/>
  <c r="N174" s="1"/>
  <c r="N197" s="1"/>
  <c r="M105"/>
  <c r="M128"/>
  <c r="M151" s="1"/>
  <c r="M174" s="1"/>
  <c r="M197" s="1"/>
  <c r="P104"/>
  <c r="P127"/>
  <c r="P150" s="1"/>
  <c r="P173" s="1"/>
  <c r="P196" s="1"/>
  <c r="O104"/>
  <c r="O127" s="1"/>
  <c r="O150" s="1"/>
  <c r="O173" s="1"/>
  <c r="O196" s="1"/>
  <c r="N104"/>
  <c r="N127"/>
  <c r="N150" s="1"/>
  <c r="N173" s="1"/>
  <c r="N196" s="1"/>
  <c r="M104"/>
  <c r="M127" s="1"/>
  <c r="M150" s="1"/>
  <c r="M173" s="1"/>
  <c r="M196" s="1"/>
  <c r="P103"/>
  <c r="P126" s="1"/>
  <c r="P149" s="1"/>
  <c r="P172" s="1"/>
  <c r="P195" s="1"/>
  <c r="O103"/>
  <c r="O126"/>
  <c r="O149" s="1"/>
  <c r="O172" s="1"/>
  <c r="O195" s="1"/>
  <c r="N103"/>
  <c r="N126" s="1"/>
  <c r="N149" s="1"/>
  <c r="N172" s="1"/>
  <c r="N195" s="1"/>
  <c r="M103"/>
  <c r="M126"/>
  <c r="M149" s="1"/>
  <c r="M172" s="1"/>
  <c r="M195" s="1"/>
  <c r="P102"/>
  <c r="P125"/>
  <c r="P148" s="1"/>
  <c r="P171" s="1"/>
  <c r="P194" s="1"/>
  <c r="O102"/>
  <c r="O125" s="1"/>
  <c r="O148" s="1"/>
  <c r="O171" s="1"/>
  <c r="O194" s="1"/>
  <c r="N102"/>
  <c r="N125"/>
  <c r="N148" s="1"/>
  <c r="N171" s="1"/>
  <c r="N194" s="1"/>
  <c r="M102"/>
  <c r="M125" s="1"/>
  <c r="M148" s="1"/>
  <c r="M171" s="1"/>
  <c r="M194" s="1"/>
  <c r="P101"/>
  <c r="P124" s="1"/>
  <c r="P147" s="1"/>
  <c r="P170" s="1"/>
  <c r="P193" s="1"/>
  <c r="O101"/>
  <c r="O124"/>
  <c r="O147" s="1"/>
  <c r="O170" s="1"/>
  <c r="O193" s="1"/>
  <c r="N101"/>
  <c r="N124" s="1"/>
  <c r="N147" s="1"/>
  <c r="N170" s="1"/>
  <c r="N193" s="1"/>
  <c r="M101"/>
  <c r="M124"/>
  <c r="M147" s="1"/>
  <c r="M170" s="1"/>
  <c r="M193" s="1"/>
  <c r="P100"/>
  <c r="P123"/>
  <c r="P146" s="1"/>
  <c r="P169" s="1"/>
  <c r="P192" s="1"/>
  <c r="O100"/>
  <c r="O123" s="1"/>
  <c r="O146" s="1"/>
  <c r="O169" s="1"/>
  <c r="O192" s="1"/>
  <c r="N100"/>
  <c r="N123"/>
  <c r="N146" s="1"/>
  <c r="N169" s="1"/>
  <c r="N192" s="1"/>
  <c r="M100"/>
  <c r="M123" s="1"/>
  <c r="M146" s="1"/>
  <c r="M169" s="1"/>
  <c r="M192" s="1"/>
  <c r="P99"/>
  <c r="P122" s="1"/>
  <c r="P145" s="1"/>
  <c r="P168" s="1"/>
  <c r="P191" s="1"/>
  <c r="O99"/>
  <c r="O122"/>
  <c r="O145" s="1"/>
  <c r="O168" s="1"/>
  <c r="O191" s="1"/>
  <c r="N99"/>
  <c r="N122" s="1"/>
  <c r="N145" s="1"/>
  <c r="N168" s="1"/>
  <c r="N191" s="1"/>
  <c r="M99"/>
  <c r="M122"/>
  <c r="M145" s="1"/>
  <c r="M168" s="1"/>
  <c r="M191" s="1"/>
  <c r="P98"/>
  <c r="P121"/>
  <c r="P144" s="1"/>
  <c r="P167" s="1"/>
  <c r="P190" s="1"/>
  <c r="O98"/>
  <c r="O121" s="1"/>
  <c r="O144" s="1"/>
  <c r="O167" s="1"/>
  <c r="O190" s="1"/>
  <c r="N98"/>
  <c r="N121"/>
  <c r="N144" s="1"/>
  <c r="N167" s="1"/>
  <c r="N190" s="1"/>
  <c r="M98"/>
  <c r="M121" s="1"/>
  <c r="M144" s="1"/>
  <c r="M167" s="1"/>
  <c r="M190" s="1"/>
  <c r="P97"/>
  <c r="P120" s="1"/>
  <c r="P143" s="1"/>
  <c r="P166" s="1"/>
  <c r="P189" s="1"/>
  <c r="O97"/>
  <c r="O120"/>
  <c r="O143" s="1"/>
  <c r="O166" s="1"/>
  <c r="O189" s="1"/>
  <c r="N97"/>
  <c r="N120" s="1"/>
  <c r="N143" s="1"/>
  <c r="N166" s="1"/>
  <c r="N189" s="1"/>
  <c r="M97"/>
  <c r="M120"/>
  <c r="M143" s="1"/>
  <c r="M166" s="1"/>
  <c r="M189" s="1"/>
  <c r="Q61"/>
  <c r="P61"/>
  <c r="O61"/>
  <c r="N61"/>
  <c r="M61"/>
  <c r="R38"/>
  <c r="Q38"/>
  <c r="P38"/>
  <c r="O38"/>
  <c r="N38"/>
  <c r="M38"/>
  <c r="L38"/>
  <c r="F15"/>
  <c r="D15"/>
  <c r="C15"/>
  <c r="B15"/>
  <c r="F38"/>
  <c r="E38"/>
  <c r="D38"/>
  <c r="C38"/>
  <c r="B38"/>
  <c r="I38"/>
  <c r="J38"/>
  <c r="J15"/>
  <c r="H61"/>
  <c r="G61"/>
  <c r="J61"/>
  <c r="I61"/>
  <c r="H38"/>
  <c r="G38"/>
  <c r="H15"/>
  <c r="G15"/>
  <c r="I15" s="1"/>
  <c r="V38" l="1"/>
  <c r="V15"/>
  <c r="H23" i="15570"/>
  <c r="I23" i="15569"/>
  <c r="H23"/>
  <c r="H23" i="15568"/>
  <c r="H23" i="15567"/>
  <c r="H23" i="15565"/>
  <c r="L61" i="1"/>
  <c r="L74"/>
  <c r="V75"/>
  <c r="V61"/>
  <c r="Q103"/>
  <c r="Q126" s="1"/>
  <c r="Q149" s="1"/>
  <c r="Q172" s="1"/>
  <c r="Q195" s="1"/>
  <c r="Q199" s="1"/>
  <c r="Q84"/>
  <c r="Q107" s="1"/>
  <c r="Q130" s="1"/>
  <c r="Q153" s="1"/>
  <c r="Q176" s="1"/>
  <c r="R61"/>
  <c r="R80"/>
  <c r="R103" s="1"/>
  <c r="R126" s="1"/>
  <c r="R149" s="1"/>
  <c r="R172" s="1"/>
  <c r="R195" s="1"/>
  <c r="R97"/>
  <c r="R120" s="1"/>
  <c r="R143" s="1"/>
  <c r="R166" s="1"/>
  <c r="R189" s="1"/>
  <c r="R84"/>
  <c r="R107" s="1"/>
  <c r="R130" s="1"/>
  <c r="R153" s="1"/>
  <c r="R176" s="1"/>
  <c r="S31"/>
  <c r="S54" s="1"/>
  <c r="S77" s="1"/>
  <c r="S100" s="1"/>
  <c r="S123" s="1"/>
  <c r="S146" s="1"/>
  <c r="S169" s="1"/>
  <c r="S192" s="1"/>
  <c r="S15"/>
  <c r="S38"/>
  <c r="S53"/>
  <c r="S76" s="1"/>
  <c r="S99" s="1"/>
  <c r="S122" s="1"/>
  <c r="S145" s="1"/>
  <c r="S168" s="1"/>
  <c r="S191" s="1"/>
  <c r="S74"/>
  <c r="S103"/>
  <c r="S126" s="1"/>
  <c r="S149" s="1"/>
  <c r="S172" s="1"/>
  <c r="S195" s="1"/>
  <c r="S61" l="1"/>
  <c r="S97"/>
  <c r="S120" s="1"/>
  <c r="S143" s="1"/>
  <c r="S166" s="1"/>
  <c r="S189" s="1"/>
  <c r="S199" s="1"/>
  <c r="S84"/>
  <c r="S107" s="1"/>
  <c r="S130" s="1"/>
  <c r="S153" s="1"/>
  <c r="S176" s="1"/>
  <c r="V84"/>
  <c r="V107" s="1"/>
  <c r="V130" s="1"/>
  <c r="V153" s="1"/>
  <c r="V176" s="1"/>
  <c r="V98"/>
  <c r="V121" s="1"/>
  <c r="V144" s="1"/>
  <c r="V167" s="1"/>
  <c r="V190" s="1"/>
  <c r="V199" s="1"/>
  <c r="R199"/>
  <c r="L84"/>
  <c r="L107" s="1"/>
  <c r="L130" s="1"/>
  <c r="L153" s="1"/>
  <c r="L176" s="1"/>
  <c r="L199" s="1"/>
  <c r="L97"/>
  <c r="L120" s="1"/>
  <c r="L143" s="1"/>
  <c r="L166" s="1"/>
  <c r="L189" s="1"/>
</calcChain>
</file>

<file path=xl/sharedStrings.xml><?xml version="1.0" encoding="utf-8"?>
<sst xmlns="http://schemas.openxmlformats.org/spreadsheetml/2006/main" count="1644" uniqueCount="158">
  <si>
    <t xml:space="preserve">CURRENT YEAR:    </t>
  </si>
  <si>
    <t>NUMBER OF FIRES</t>
  </si>
  <si>
    <t xml:space="preserve">             CAUSE</t>
  </si>
  <si>
    <t xml:space="preserve">  </t>
  </si>
  <si>
    <t xml:space="preserve">   Number of Fires by Size Class </t>
  </si>
  <si>
    <t>Human</t>
  </si>
  <si>
    <t>Lightning</t>
  </si>
  <si>
    <t>Acres</t>
  </si>
  <si>
    <t xml:space="preserve">  Number of Fires by Size Class </t>
  </si>
  <si>
    <t>FORESTS</t>
  </si>
  <si>
    <t>ABC</t>
  </si>
  <si>
    <t>D</t>
  </si>
  <si>
    <t>E</t>
  </si>
  <si>
    <t>F</t>
  </si>
  <si>
    <t>G</t>
  </si>
  <si>
    <t>Cause</t>
  </si>
  <si>
    <t>Total</t>
  </si>
  <si>
    <t>Burned</t>
  </si>
  <si>
    <t>ENF 03</t>
  </si>
  <si>
    <t>KNF 05</t>
  </si>
  <si>
    <t>LNF 06</t>
  </si>
  <si>
    <t>MNF 08</t>
  </si>
  <si>
    <t>MDF 09</t>
  </si>
  <si>
    <t>PNF 11</t>
  </si>
  <si>
    <t>SHF 14</t>
  </si>
  <si>
    <t>SRF 10</t>
  </si>
  <si>
    <t>TNF 17</t>
  </si>
  <si>
    <t>TMU 19</t>
  </si>
  <si>
    <t>NZ Total</t>
  </si>
  <si>
    <t xml:space="preserve">CURRENT MONTH:        </t>
  </si>
  <si>
    <t xml:space="preserve">LNF 06  </t>
  </si>
  <si>
    <r>
      <t>PNF 11</t>
    </r>
    <r>
      <rPr>
        <b/>
        <sz val="8"/>
        <color indexed="10"/>
        <rFont val="Times New Roman"/>
        <family val="1"/>
      </rPr>
      <t xml:space="preserve">   </t>
    </r>
  </si>
  <si>
    <t xml:space="preserve">                                                                                                                                                                                                               </t>
  </si>
  <si>
    <t>CORRESPONDING TOTALS - SAME PERIOD  2007</t>
  </si>
  <si>
    <t>Period of: 1/1/08</t>
  </si>
  <si>
    <t>Thru.:  4/30/08</t>
  </si>
  <si>
    <t>Totals to date:  1/1/08</t>
  </si>
  <si>
    <t>To: 4/30/08</t>
  </si>
  <si>
    <t>Period of: 5/1/08</t>
  </si>
  <si>
    <t>Thru.:   5/31/08</t>
  </si>
  <si>
    <t>To:  5/31/08</t>
  </si>
  <si>
    <t>Period of: 6/1/08</t>
  </si>
  <si>
    <t>Thru.:   6/30/08</t>
  </si>
  <si>
    <t>To:  6/30/08</t>
  </si>
  <si>
    <t>Period of: 7/1/08</t>
  </si>
  <si>
    <t>Thru.:   7/31/08</t>
  </si>
  <si>
    <t>To:  7/31/08</t>
  </si>
  <si>
    <t>Period of: 8/1/08</t>
  </si>
  <si>
    <t>Thru.:   8/31/08</t>
  </si>
  <si>
    <t>To:  8/31/08</t>
  </si>
  <si>
    <t>Period of: 9/1/08</t>
  </si>
  <si>
    <t>Thru.:   9/30/08</t>
  </si>
  <si>
    <t>To:  9/30/08</t>
  </si>
  <si>
    <t>Period of: 10/1/08</t>
  </si>
  <si>
    <t>Thru.:   10/31/08</t>
  </si>
  <si>
    <t>To:  10/31/08</t>
  </si>
  <si>
    <t>Period of: 11/1/08</t>
  </si>
  <si>
    <t>Thru.:   11/30/08</t>
  </si>
  <si>
    <t>To:  11/30/08</t>
  </si>
  <si>
    <t>Period of: 12/1/08</t>
  </si>
  <si>
    <t>Thru.:   12/31/08</t>
  </si>
  <si>
    <t>To:  12/31/08</t>
  </si>
  <si>
    <t>TEN YEAR  AVERAGE - SAME PERIOD   1998 to  2007</t>
  </si>
  <si>
    <t>1998-2007 10 year average</t>
  </si>
  <si>
    <t>1/1-4/30</t>
  </si>
  <si>
    <t>10 Year Averages</t>
  </si>
  <si>
    <t>7/1-7/30</t>
  </si>
  <si>
    <t xml:space="preserve">Lightning </t>
  </si>
  <si>
    <t>5/1-5/30</t>
  </si>
  <si>
    <t>8/1-8/30</t>
  </si>
  <si>
    <t>6/1-6/30</t>
  </si>
  <si>
    <t>9/1-9/30</t>
  </si>
  <si>
    <t>10/1-10/30</t>
  </si>
  <si>
    <t>11/1-11/30</t>
  </si>
  <si>
    <t>1999 - Nov. increase in acres due to continuing burning fires of sept-oct.</t>
  </si>
  <si>
    <t>12/1-12/30</t>
  </si>
  <si>
    <t>1/1-12/30</t>
  </si>
  <si>
    <t xml:space="preserve"> </t>
  </si>
  <si>
    <t>Year to Date</t>
  </si>
  <si>
    <t>Unit</t>
  </si>
  <si>
    <t>Fire</t>
  </si>
  <si>
    <t>P</t>
  </si>
  <si>
    <t>New</t>
  </si>
  <si>
    <t>Uncntrld</t>
  </si>
  <si>
    <t>Unit Name</t>
  </si>
  <si>
    <t>Agency</t>
  </si>
  <si>
    <t>ID</t>
  </si>
  <si>
    <t>Dngr</t>
  </si>
  <si>
    <t>L</t>
  </si>
  <si>
    <t>Fires</t>
  </si>
  <si>
    <t>Eldorado NF</t>
  </si>
  <si>
    <t>USFS</t>
  </si>
  <si>
    <t>CA-ENF</t>
  </si>
  <si>
    <t>M</t>
  </si>
  <si>
    <t>Klamath NF</t>
  </si>
  <si>
    <t>CA-KNF</t>
  </si>
  <si>
    <t>Lassen NF</t>
  </si>
  <si>
    <t>CA-LNF</t>
  </si>
  <si>
    <t>Modoc NF</t>
  </si>
  <si>
    <t>CA-MDF</t>
  </si>
  <si>
    <t>Mendocino NF</t>
  </si>
  <si>
    <t>CA-MNF</t>
  </si>
  <si>
    <t>Plumas NF</t>
  </si>
  <si>
    <t>CA-PNF</t>
  </si>
  <si>
    <t>Shasta-Trinity NF</t>
  </si>
  <si>
    <t>CA-SHF</t>
  </si>
  <si>
    <t>Six Rivers NF</t>
  </si>
  <si>
    <t>CA-SRF</t>
  </si>
  <si>
    <t>Lake Tahoe Basin Mgt Unit - USFS</t>
  </si>
  <si>
    <t>CA-TMU</t>
  </si>
  <si>
    <t>Tahoe NF</t>
  </si>
  <si>
    <t>CA-TNF</t>
  </si>
  <si>
    <t>sum</t>
  </si>
  <si>
    <t>October 31, 2008 SIT REPORT</t>
  </si>
  <si>
    <t>Monthly Fire Reports from ECC's</t>
  </si>
  <si>
    <t>human</t>
  </si>
  <si>
    <t>lightning</t>
  </si>
  <si>
    <t xml:space="preserve">             inserted into the green boxes</t>
  </si>
  <si>
    <t>Total Acres</t>
  </si>
  <si>
    <t>Total Fires</t>
  </si>
  <si>
    <t xml:space="preserve">These totals will compute when fires and acres are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</si>
  <si>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</si>
  <si>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</si>
  <si>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</si>
  <si>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</si>
  <si>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</si>
  <si>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</si>
  <si>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</si>
  <si>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</si>
  <si>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JAN - APR</t>
  </si>
  <si>
    <t>NUMBER OF FIRES LIGHTNING</t>
  </si>
  <si>
    <t>NUMBER OF FIRES HUMAN</t>
  </si>
  <si>
    <t>ENF</t>
  </si>
  <si>
    <t>Forest</t>
  </si>
  <si>
    <t xml:space="preserve">          these acres should match. Also be sure the acres match the ICS 209's that have been generated on your unit for the month.</t>
  </si>
  <si>
    <t xml:space="preserve">  Special Note: Please be sure to cross-check your Monthly Report (this report) with your Daily Evening SIT report,</t>
  </si>
  <si>
    <r>
      <t xml:space="preserve">Please return the desired information to ONC Intel. at-   </t>
    </r>
    <r>
      <rPr>
        <b/>
        <sz val="11"/>
        <color indexed="12"/>
        <rFont val="Arial"/>
        <family val="2"/>
      </rPr>
      <t xml:space="preserve"> mwilley@fs.fed.us or mwsteele@fs.fed.us</t>
    </r>
  </si>
  <si>
    <r>
      <t xml:space="preserve">Note:  Please fill in the light </t>
    </r>
    <r>
      <rPr>
        <b/>
        <i/>
        <u/>
        <sz val="14"/>
        <color indexed="57"/>
        <rFont val="Arial"/>
        <family val="2"/>
      </rPr>
      <t>GREEN</t>
    </r>
    <r>
      <rPr>
        <b/>
        <sz val="12"/>
        <rFont val="Arial"/>
        <family val="2"/>
      </rPr>
      <t xml:space="preserve"> cells and the form will do the rest</t>
    </r>
  </si>
  <si>
    <t>Subject: Monthly fires and acres report for</t>
  </si>
  <si>
    <t>Date:</t>
  </si>
  <si>
    <t>Northern California Forest Service Fires and Acres 1999-2008*</t>
  </si>
  <si>
    <t>1999-2008 10 year average</t>
  </si>
  <si>
    <t>*2006 data needed recalculated - data by size class is inaccurate, however totals are now correct.</t>
  </si>
  <si>
    <t xml:space="preserve"> Klamath</t>
  </si>
  <si>
    <t>12/31/08</t>
  </si>
  <si>
    <t>LASSEN</t>
  </si>
  <si>
    <t>Modoc</t>
  </si>
  <si>
    <t>Eldorado</t>
  </si>
  <si>
    <t>Klamath</t>
  </si>
  <si>
    <r>
      <t xml:space="preserve">Please return the requestedinformation to ONC Intel. at-   </t>
    </r>
    <r>
      <rPr>
        <b/>
        <sz val="11"/>
        <color indexed="12"/>
        <rFont val="Arial"/>
        <family val="2"/>
      </rPr>
      <t xml:space="preserve"> mwilley@fs.fed.us and mwsteele@fs.fed.us</t>
    </r>
  </si>
  <si>
    <t>Mendocino</t>
  </si>
  <si>
    <t>Plumas</t>
  </si>
  <si>
    <t>Shasta-Trinity</t>
  </si>
  <si>
    <t>Six Rivers</t>
  </si>
  <si>
    <t>SRF</t>
  </si>
  <si>
    <t>Tahoe</t>
  </si>
  <si>
    <t>Lake Tahoe Basin M.U.</t>
  </si>
  <si>
    <t>LTBMU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</si>
</sst>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;[Red]0"/>
  </numFmts>
  <fonts count="22">
    <font>
      <sz val="10"/>
      <name val="Arial"/>
    </font>
    <font>
      <sz val="10"/>
      <name val="Courier"/>
      <family val="3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8"/>
      <name val="Bookman Old Style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u/>
      <sz val="14"/>
      <color indexed="57"/>
      <name val="Arial"/>
      <family val="2"/>
    </font>
    <font>
      <b/>
      <sz val="18"/>
      <name val="Arial"/>
      <family val="2"/>
    </font>
    <font>
      <b/>
      <i/>
      <u/>
      <sz val="20"/>
      <color indexed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u/>
      <sz val="12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99">
    <xf numFmtId="0" fontId="0" fillId="0" borderId="0" xfId="0"/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>
      <alignment vertical="center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right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1" xfId="1" applyNumberFormat="1" applyFont="1" applyBorder="1" applyAlignment="1" applyProtection="1">
      <alignment vertical="center"/>
      <protection locked="0"/>
    </xf>
    <xf numFmtId="0" fontId="2" fillId="3" borderId="1" xfId="1" applyFont="1" applyFill="1" applyBorder="1" applyAlignment="1">
      <alignment vertical="center"/>
    </xf>
    <xf numFmtId="1" fontId="2" fillId="0" borderId="1" xfId="1" applyNumberFormat="1" applyFont="1" applyBorder="1" applyAlignment="1" applyProtection="1">
      <alignment horizontal="right"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3" fontId="2" fillId="3" borderId="1" xfId="1" applyNumberFormat="1" applyFont="1" applyFill="1" applyBorder="1" applyAlignment="1">
      <alignment vertical="center"/>
    </xf>
    <xf numFmtId="37" fontId="2" fillId="0" borderId="1" xfId="1" applyNumberFormat="1" applyFont="1" applyBorder="1" applyAlignment="1" applyProtection="1">
      <alignment vertical="center"/>
      <protection locked="0"/>
    </xf>
    <xf numFmtId="0" fontId="2" fillId="0" borderId="5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>
      <alignment vertical="center"/>
    </xf>
    <xf numFmtId="0" fontId="2" fillId="4" borderId="1" xfId="1" applyFont="1" applyFill="1" applyBorder="1" applyAlignment="1" applyProtection="1">
      <alignment vertical="center"/>
      <protection locked="0"/>
    </xf>
    <xf numFmtId="3" fontId="2" fillId="4" borderId="1" xfId="1" applyNumberFormat="1" applyFont="1" applyFill="1" applyBorder="1" applyAlignment="1" applyProtection="1">
      <alignment vertical="center"/>
      <protection locked="0"/>
    </xf>
    <xf numFmtId="0" fontId="1" fillId="0" borderId="0" xfId="1" applyBorder="1"/>
    <xf numFmtId="0" fontId="2" fillId="0" borderId="7" xfId="1" applyFont="1" applyBorder="1" applyAlignment="1">
      <alignment vertical="center"/>
    </xf>
    <xf numFmtId="1" fontId="2" fillId="4" borderId="1" xfId="1" applyNumberFormat="1" applyFont="1" applyFill="1" applyBorder="1" applyAlignment="1" applyProtection="1">
      <alignment vertical="center"/>
      <protection locked="0"/>
    </xf>
    <xf numFmtId="0" fontId="1" fillId="0" borderId="8" xfId="1" applyBorder="1"/>
    <xf numFmtId="0" fontId="2" fillId="0" borderId="4" xfId="1" applyFont="1" applyBorder="1" applyAlignment="1" applyProtection="1">
      <alignment horizontal="left" vertical="center"/>
      <protection locked="0"/>
    </xf>
    <xf numFmtId="1" fontId="2" fillId="0" borderId="9" xfId="1" applyNumberFormat="1" applyFont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>
      <alignment horizontal="right" vertical="center"/>
    </xf>
    <xf numFmtId="1" fontId="2" fillId="3" borderId="1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1" xfId="1" applyNumberFormat="1" applyFont="1" applyBorder="1" applyAlignment="1" applyProtection="1">
      <alignment horizontal="right" vertical="center"/>
      <protection locked="0"/>
    </xf>
    <xf numFmtId="0" fontId="2" fillId="3" borderId="1" xfId="1" applyNumberFormat="1" applyFont="1" applyFill="1" applyBorder="1" applyAlignment="1">
      <alignment vertical="center"/>
    </xf>
    <xf numFmtId="1" fontId="2" fillId="0" borderId="1" xfId="1" applyNumberFormat="1" applyFont="1" applyBorder="1" applyAlignment="1" applyProtection="1">
      <alignment vertical="center"/>
      <protection locked="0"/>
    </xf>
    <xf numFmtId="0" fontId="2" fillId="3" borderId="1" xfId="1" applyFont="1" applyFill="1" applyBorder="1" applyAlignment="1">
      <alignment vertical="justify"/>
    </xf>
    <xf numFmtId="0" fontId="2" fillId="0" borderId="8" xfId="1" applyFont="1" applyBorder="1" applyAlignment="1">
      <alignment vertical="center"/>
    </xf>
    <xf numFmtId="0" fontId="2" fillId="3" borderId="1" xfId="1" applyFont="1" applyFill="1" applyBorder="1" applyAlignment="1">
      <alignment horizontal="right" vertical="justify"/>
    </xf>
    <xf numFmtId="0" fontId="2" fillId="0" borderId="10" xfId="1" applyFont="1" applyBorder="1" applyAlignment="1" applyProtection="1">
      <alignment horizontal="left" vertical="center"/>
      <protection locked="0"/>
    </xf>
    <xf numFmtId="0" fontId="2" fillId="5" borderId="11" xfId="1" applyFont="1" applyFill="1" applyBorder="1" applyAlignment="1">
      <alignment vertical="center"/>
    </xf>
    <xf numFmtId="0" fontId="0" fillId="5" borderId="11" xfId="0" applyFill="1" applyBorder="1"/>
    <xf numFmtId="0" fontId="2" fillId="5" borderId="8" xfId="1" applyFont="1" applyFill="1" applyBorder="1" applyAlignment="1">
      <alignment vertical="center"/>
    </xf>
    <xf numFmtId="0" fontId="2" fillId="5" borderId="8" xfId="1" applyFont="1" applyFill="1" applyBorder="1" applyAlignment="1" applyProtection="1">
      <alignment vertical="center"/>
      <protection locked="0"/>
    </xf>
    <xf numFmtId="37" fontId="2" fillId="5" borderId="11" xfId="1" applyNumberFormat="1" applyFont="1" applyFill="1" applyBorder="1" applyAlignment="1" applyProtection="1">
      <alignment vertical="center"/>
      <protection locked="0"/>
    </xf>
    <xf numFmtId="0" fontId="2" fillId="5" borderId="0" xfId="1" applyFont="1" applyFill="1" applyBorder="1" applyAlignment="1">
      <alignment vertical="center"/>
    </xf>
    <xf numFmtId="0" fontId="2" fillId="5" borderId="0" xfId="1" applyFont="1" applyFill="1" applyBorder="1" applyAlignment="1" applyProtection="1">
      <alignment vertical="center"/>
      <protection locked="0"/>
    </xf>
    <xf numFmtId="37" fontId="2" fillId="5" borderId="0" xfId="1" applyNumberFormat="1" applyFont="1" applyFill="1" applyBorder="1" applyAlignment="1" applyProtection="1">
      <alignment vertical="center"/>
      <protection locked="0"/>
    </xf>
    <xf numFmtId="0" fontId="0" fillId="5" borderId="0" xfId="0" applyFill="1"/>
    <xf numFmtId="0" fontId="2" fillId="0" borderId="0" xfId="1" applyFont="1" applyFill="1" applyBorder="1" applyAlignment="1">
      <alignment vertical="center"/>
    </xf>
    <xf numFmtId="37" fontId="2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/>
    <xf numFmtId="0" fontId="2" fillId="0" borderId="11" xfId="1" applyFont="1" applyFill="1" applyBorder="1" applyAlignment="1">
      <alignment vertical="center"/>
    </xf>
    <xf numFmtId="0" fontId="0" fillId="0" borderId="0" xfId="0" applyFill="1"/>
    <xf numFmtId="0" fontId="2" fillId="0" borderId="11" xfId="1" applyFont="1" applyFill="1" applyBorder="1" applyAlignment="1" applyProtection="1">
      <alignment vertical="center"/>
      <protection locked="0"/>
    </xf>
    <xf numFmtId="37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12" xfId="1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5" fillId="6" borderId="2" xfId="0" applyFont="1" applyFill="1" applyBorder="1"/>
    <xf numFmtId="16" fontId="5" fillId="6" borderId="4" xfId="0" applyNumberFormat="1" applyFont="1" applyFill="1" applyBorder="1"/>
    <xf numFmtId="0" fontId="5" fillId="6" borderId="4" xfId="0" applyFont="1" applyFill="1" applyBorder="1"/>
    <xf numFmtId="0" fontId="5" fillId="6" borderId="3" xfId="0" applyFont="1" applyFill="1" applyBorder="1"/>
    <xf numFmtId="0" fontId="5" fillId="0" borderId="0" xfId="0" applyFont="1" applyFill="1" applyBorder="1"/>
    <xf numFmtId="0" fontId="0" fillId="0" borderId="0" xfId="0" applyBorder="1"/>
    <xf numFmtId="0" fontId="0" fillId="0" borderId="16" xfId="0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/>
    <xf numFmtId="0" fontId="2" fillId="0" borderId="1" xfId="0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1" applyFont="1" applyBorder="1" applyAlignment="1" applyProtection="1">
      <alignment horizontal="right" vertical="center"/>
      <protection locked="0"/>
    </xf>
    <xf numFmtId="1" fontId="2" fillId="0" borderId="0" xfId="1" applyNumberFormat="1" applyFont="1" applyBorder="1" applyAlignment="1" applyProtection="1">
      <alignment vertical="center"/>
      <protection locked="0"/>
    </xf>
    <xf numFmtId="164" fontId="6" fillId="6" borderId="1" xfId="0" applyNumberFormat="1" applyFont="1" applyFill="1" applyBorder="1"/>
    <xf numFmtId="3" fontId="6" fillId="0" borderId="0" xfId="0" applyNumberFormat="1" applyFont="1" applyFill="1" applyBorder="1"/>
    <xf numFmtId="0" fontId="0" fillId="0" borderId="15" xfId="0" applyFill="1" applyBorder="1"/>
    <xf numFmtId="0" fontId="0" fillId="0" borderId="0" xfId="0" applyFill="1" applyBorder="1"/>
    <xf numFmtId="164" fontId="6" fillId="0" borderId="0" xfId="0" applyNumberFormat="1" applyFont="1" applyFill="1" applyBorder="1"/>
    <xf numFmtId="16" fontId="2" fillId="0" borderId="0" xfId="0" applyNumberFormat="1" applyFont="1" applyFill="1" applyBorder="1"/>
    <xf numFmtId="0" fontId="2" fillId="0" borderId="17" xfId="0" applyFont="1" applyFill="1" applyBorder="1" applyAlignment="1" applyProtection="1">
      <alignment vertical="center"/>
      <protection locked="0"/>
    </xf>
    <xf numFmtId="0" fontId="5" fillId="0" borderId="0" xfId="0" applyFont="1" applyBorder="1"/>
    <xf numFmtId="0" fontId="5" fillId="7" borderId="18" xfId="0" applyFont="1" applyFill="1" applyBorder="1"/>
    <xf numFmtId="0" fontId="0" fillId="7" borderId="4" xfId="0" applyFill="1" applyBorder="1"/>
    <xf numFmtId="0" fontId="5" fillId="7" borderId="4" xfId="0" applyFont="1" applyFill="1" applyBorder="1"/>
    <xf numFmtId="0" fontId="5" fillId="7" borderId="11" xfId="0" applyFont="1" applyFill="1" applyBorder="1"/>
    <xf numFmtId="0" fontId="5" fillId="7" borderId="11" xfId="0" applyFont="1" applyFill="1" applyBorder="1" applyAlignment="1">
      <alignment horizontal="center"/>
    </xf>
    <xf numFmtId="0" fontId="5" fillId="7" borderId="19" xfId="0" applyFont="1" applyFill="1" applyBorder="1"/>
    <xf numFmtId="165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3" fontId="0" fillId="0" borderId="24" xfId="0" applyNumberFormat="1" applyBorder="1" applyAlignment="1">
      <alignment horizontal="right" wrapText="1"/>
    </xf>
    <xf numFmtId="0" fontId="0" fillId="8" borderId="24" xfId="0" applyFill="1" applyBorder="1" applyAlignment="1">
      <alignment horizontal="right" wrapText="1"/>
    </xf>
    <xf numFmtId="3" fontId="0" fillId="8" borderId="24" xfId="0" applyNumberFormat="1" applyFill="1" applyBorder="1" applyAlignment="1">
      <alignment horizontal="right" wrapText="1"/>
    </xf>
    <xf numFmtId="3" fontId="0" fillId="8" borderId="23" xfId="0" applyNumberFormat="1" applyFill="1" applyBorder="1" applyAlignment="1">
      <alignment horizontal="right" wrapText="1"/>
    </xf>
    <xf numFmtId="0" fontId="0" fillId="0" borderId="1" xfId="0" applyBorder="1"/>
    <xf numFmtId="0" fontId="0" fillId="8" borderId="23" xfId="0" applyFill="1" applyBorder="1" applyAlignment="1">
      <alignment horizontal="right" wrapText="1"/>
    </xf>
    <xf numFmtId="0" fontId="0" fillId="7" borderId="1" xfId="0" applyFill="1" applyBorder="1"/>
    <xf numFmtId="1" fontId="0" fillId="0" borderId="0" xfId="0" applyNumberFormat="1"/>
    <xf numFmtId="0" fontId="2" fillId="0" borderId="1" xfId="0" applyFont="1" applyBorder="1" applyAlignment="1">
      <alignment vertical="center"/>
    </xf>
    <xf numFmtId="37" fontId="2" fillId="0" borderId="0" xfId="1" applyNumberFormat="1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Border="1"/>
    <xf numFmtId="0" fontId="7" fillId="0" borderId="28" xfId="0" applyFont="1" applyBorder="1"/>
    <xf numFmtId="0" fontId="7" fillId="0" borderId="29" xfId="0" applyFont="1" applyBorder="1"/>
    <xf numFmtId="0" fontId="8" fillId="0" borderId="29" xfId="0" applyFont="1" applyBorder="1" applyAlignment="1">
      <alignment vertical="top"/>
    </xf>
    <xf numFmtId="0" fontId="7" fillId="0" borderId="30" xfId="0" applyFont="1" applyBorder="1"/>
    <xf numFmtId="0" fontId="8" fillId="0" borderId="0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1" fontId="10" fillId="0" borderId="32" xfId="0" applyNumberFormat="1" applyFont="1" applyBorder="1" applyAlignment="1" applyProtection="1">
      <alignment horizontal="center" vertical="center"/>
      <protection locked="0"/>
    </xf>
    <xf numFmtId="1" fontId="10" fillId="0" borderId="31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0" fontId="0" fillId="0" borderId="6" xfId="0" applyBorder="1"/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  <protection locked="0"/>
    </xf>
    <xf numFmtId="1" fontId="10" fillId="4" borderId="9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0" fontId="0" fillId="0" borderId="33" xfId="0" applyBorder="1"/>
    <xf numFmtId="0" fontId="11" fillId="0" borderId="33" xfId="0" applyFont="1" applyBorder="1"/>
    <xf numFmtId="0" fontId="12" fillId="0" borderId="0" xfId="0" applyFont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0" fillId="0" borderId="19" xfId="0" applyBorder="1"/>
    <xf numFmtId="0" fontId="19" fillId="0" borderId="11" xfId="0" applyFont="1" applyBorder="1"/>
    <xf numFmtId="49" fontId="19" fillId="0" borderId="11" xfId="0" applyNumberFormat="1" applyFont="1" applyBorder="1" applyAlignment="1">
      <alignment horizontal="left"/>
    </xf>
    <xf numFmtId="0" fontId="7" fillId="0" borderId="18" xfId="0" applyFont="1" applyBorder="1"/>
    <xf numFmtId="0" fontId="2" fillId="0" borderId="12" xfId="2" applyFont="1" applyFill="1" applyBorder="1" applyAlignment="1">
      <alignment vertical="center"/>
    </xf>
    <xf numFmtId="0" fontId="2" fillId="0" borderId="1" xfId="2" applyFont="1" applyBorder="1" applyAlignment="1" applyProtection="1">
      <alignment horizontal="right" vertical="center"/>
      <protection locked="0"/>
    </xf>
    <xf numFmtId="0" fontId="2" fillId="0" borderId="1" xfId="2" applyFont="1" applyBorder="1" applyAlignment="1" applyProtection="1">
      <alignment vertical="center"/>
      <protection locked="0"/>
    </xf>
    <xf numFmtId="1" fontId="2" fillId="0" borderId="1" xfId="2" applyNumberFormat="1" applyFont="1" applyBorder="1" applyAlignment="1" applyProtection="1">
      <alignment vertical="center"/>
      <protection locked="0"/>
    </xf>
    <xf numFmtId="37" fontId="2" fillId="0" borderId="1" xfId="2" applyNumberFormat="1" applyFont="1" applyBorder="1" applyAlignment="1" applyProtection="1">
      <alignment vertical="center"/>
      <protection locked="0"/>
    </xf>
    <xf numFmtId="1" fontId="2" fillId="0" borderId="1" xfId="2" applyNumberFormat="1" applyFont="1" applyBorder="1" applyAlignment="1" applyProtection="1">
      <alignment horizontal="right" vertical="center"/>
      <protection locked="0"/>
    </xf>
    <xf numFmtId="0" fontId="2" fillId="0" borderId="2" xfId="2" applyFont="1" applyBorder="1" applyAlignment="1" applyProtection="1">
      <alignment horizontal="right" vertical="center"/>
      <protection locked="0"/>
    </xf>
    <xf numFmtId="0" fontId="2" fillId="0" borderId="4" xfId="2" applyFont="1" applyBorder="1" applyAlignment="1" applyProtection="1">
      <alignment vertical="center"/>
      <protection locked="0"/>
    </xf>
    <xf numFmtId="0" fontId="2" fillId="0" borderId="4" xfId="2" applyFont="1" applyBorder="1" applyAlignment="1" applyProtection="1">
      <alignment horizontal="right" vertical="center"/>
      <protection locked="0"/>
    </xf>
    <xf numFmtId="1" fontId="2" fillId="0" borderId="4" xfId="2" applyNumberFormat="1" applyFont="1" applyBorder="1" applyAlignment="1" applyProtection="1">
      <alignment vertical="center"/>
      <protection locked="0"/>
    </xf>
    <xf numFmtId="0" fontId="2" fillId="0" borderId="3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horizontal="righ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1" fontId="2" fillId="0" borderId="0" xfId="2" applyNumberFormat="1" applyFont="1" applyBorder="1" applyAlignment="1" applyProtection="1">
      <alignment vertical="center"/>
      <protection locked="0"/>
    </xf>
    <xf numFmtId="0" fontId="2" fillId="0" borderId="1" xfId="2" applyNumberFormat="1" applyFont="1" applyBorder="1" applyAlignment="1" applyProtection="1">
      <alignment vertical="center"/>
      <protection locked="0"/>
    </xf>
    <xf numFmtId="3" fontId="2" fillId="0" borderId="1" xfId="2" applyNumberFormat="1" applyFont="1" applyBorder="1" applyAlignment="1" applyProtection="1">
      <alignment vertical="center"/>
      <protection locked="0"/>
    </xf>
    <xf numFmtId="3" fontId="2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65" fontId="2" fillId="0" borderId="0" xfId="2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0" fontId="21" fillId="0" borderId="33" xfId="0" applyFont="1" applyBorder="1"/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/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4" fontId="2" fillId="4" borderId="1" xfId="1" applyNumberFormat="1" applyFont="1" applyFill="1" applyBorder="1" applyAlignment="1" applyProtection="1">
      <alignment vertical="center"/>
      <protection locked="0"/>
    </xf>
    <xf numFmtId="1" fontId="2" fillId="7" borderId="1" xfId="1" applyNumberFormat="1" applyFont="1" applyFill="1" applyBorder="1" applyAlignment="1" applyProtection="1">
      <alignment vertical="center"/>
      <protection locked="0"/>
    </xf>
    <xf numFmtId="1" fontId="2" fillId="7" borderId="1" xfId="1" applyNumberFormat="1" applyFont="1" applyFill="1" applyBorder="1" applyAlignment="1" applyProtection="1">
      <alignment horizontal="center" vertical="center"/>
      <protection locked="0"/>
    </xf>
    <xf numFmtId="3" fontId="2" fillId="7" borderId="1" xfId="1" applyNumberFormat="1" applyFont="1" applyFill="1" applyBorder="1" applyAlignment="1" applyProtection="1">
      <alignment vertical="center"/>
      <protection locked="0"/>
    </xf>
    <xf numFmtId="3" fontId="2" fillId="7" borderId="1" xfId="1" applyNumberFormat="1" applyFont="1" applyFill="1" applyBorder="1" applyAlignment="1" applyProtection="1">
      <alignment vertical="center"/>
    </xf>
  </cellXfs>
  <cellStyles count="3">
    <cellStyle name="Normal" xfId="0" builtinId="0"/>
    <cellStyle name="Normal_Sheet1" xfId="1"/>
    <cellStyle name="Normal_Sheet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tabSelected="1" zoomScaleNormal="100" workbookViewId="0">
      <selection activeCell="J3" sqref="J3:J4"/>
    </sheetView>
  </sheetViews>
  <sheetFormatPr defaultRowHeight="12.75"/>
  <cols>
    <col min="1" max="1" width="7.7109375" customWidth="1"/>
    <col min="2" max="2" width="4.85546875" customWidth="1"/>
    <col min="3" max="4" width="4.7109375" customWidth="1"/>
    <col min="5" max="6" width="4.5703125" customWidth="1"/>
    <col min="7" max="8" width="6.5703125" customWidth="1"/>
    <col min="9" max="9" width="7.7109375" customWidth="1"/>
    <col min="10" max="10" width="7.28515625" customWidth="1"/>
    <col min="11" max="11" width="7.7109375" customWidth="1"/>
    <col min="12" max="12" width="5.28515625" customWidth="1"/>
    <col min="13" max="13" width="6.7109375" customWidth="1"/>
    <col min="14" max="14" width="5.28515625" customWidth="1"/>
    <col min="15" max="15" width="5" customWidth="1"/>
    <col min="16" max="16" width="4.5703125" customWidth="1"/>
    <col min="17" max="17" width="6.7109375" customWidth="1"/>
    <col min="18" max="21" width="7.7109375" customWidth="1"/>
    <col min="22" max="22" width="6.7109375" customWidth="1"/>
  </cols>
  <sheetData>
    <row r="1" spans="1:22">
      <c r="A1" s="1" t="s">
        <v>29</v>
      </c>
      <c r="B1" s="2"/>
      <c r="C1" s="2"/>
      <c r="D1" s="3"/>
      <c r="E1" s="1" t="s">
        <v>34</v>
      </c>
      <c r="F1" s="4"/>
      <c r="G1" s="4"/>
      <c r="H1" s="1" t="s">
        <v>35</v>
      </c>
      <c r="I1" s="2"/>
      <c r="J1" s="3"/>
      <c r="K1" s="1" t="s">
        <v>0</v>
      </c>
      <c r="L1" s="4"/>
      <c r="M1" s="2"/>
      <c r="N1" s="5" t="s">
        <v>36</v>
      </c>
      <c r="O1" s="2"/>
      <c r="P1" s="6"/>
      <c r="Q1" s="3"/>
      <c r="R1" s="7" t="s">
        <v>37</v>
      </c>
      <c r="S1" s="6"/>
      <c r="T1" s="6"/>
      <c r="U1" s="6"/>
      <c r="V1" s="3"/>
    </row>
    <row r="2" spans="1:22">
      <c r="A2" s="4"/>
      <c r="B2" s="7" t="s">
        <v>1</v>
      </c>
      <c r="C2" s="4"/>
      <c r="D2" s="4"/>
      <c r="E2" s="4"/>
      <c r="F2" s="4"/>
      <c r="G2" s="4"/>
      <c r="H2" s="1" t="s">
        <v>2</v>
      </c>
      <c r="I2" s="4"/>
      <c r="J2" s="4"/>
      <c r="K2" s="4"/>
      <c r="L2" s="1" t="s">
        <v>1</v>
      </c>
      <c r="M2" s="4"/>
      <c r="N2" s="4"/>
      <c r="O2" s="4"/>
      <c r="P2" s="4"/>
      <c r="Q2" s="4"/>
      <c r="R2" s="1" t="s">
        <v>2</v>
      </c>
      <c r="S2" s="4"/>
      <c r="T2" s="4"/>
      <c r="U2" s="4"/>
      <c r="V2" s="4"/>
    </row>
    <row r="3" spans="1:22">
      <c r="A3" s="8" t="s">
        <v>3</v>
      </c>
      <c r="B3" s="7" t="s">
        <v>4</v>
      </c>
      <c r="C3" s="4"/>
      <c r="D3" s="4"/>
      <c r="E3" s="4"/>
      <c r="F3" s="4"/>
      <c r="G3" s="8" t="s">
        <v>5</v>
      </c>
      <c r="H3" s="8" t="s">
        <v>6</v>
      </c>
      <c r="I3" s="4"/>
      <c r="J3" s="196" t="s">
        <v>7</v>
      </c>
      <c r="K3" s="1" t="s">
        <v>3</v>
      </c>
      <c r="L3" s="1" t="s">
        <v>8</v>
      </c>
      <c r="M3" s="4"/>
      <c r="N3" s="4"/>
      <c r="O3" s="4"/>
      <c r="P3" s="4"/>
      <c r="Q3" s="8" t="s">
        <v>5</v>
      </c>
      <c r="R3" s="8" t="s">
        <v>6</v>
      </c>
      <c r="S3" s="4"/>
      <c r="T3" s="4"/>
      <c r="U3" s="4"/>
      <c r="V3" s="196" t="s">
        <v>7</v>
      </c>
    </row>
    <row r="4" spans="1:22">
      <c r="A4" s="8" t="s">
        <v>9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8" t="s">
        <v>15</v>
      </c>
      <c r="H4" s="8" t="s">
        <v>15</v>
      </c>
      <c r="I4" s="196" t="s">
        <v>16</v>
      </c>
      <c r="J4" s="196" t="s">
        <v>17</v>
      </c>
      <c r="K4" s="1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8" t="s">
        <v>15</v>
      </c>
      <c r="R4" s="8" t="s">
        <v>15</v>
      </c>
      <c r="S4" s="196" t="s">
        <v>16</v>
      </c>
      <c r="T4" s="8"/>
      <c r="U4" s="8"/>
      <c r="V4" s="196" t="s">
        <v>17</v>
      </c>
    </row>
    <row r="5" spans="1:22">
      <c r="A5" s="1" t="s">
        <v>18</v>
      </c>
      <c r="B5" s="15">
        <v>6</v>
      </c>
      <c r="C5" s="15"/>
      <c r="D5" s="15"/>
      <c r="E5" s="15"/>
      <c r="F5" s="15"/>
      <c r="G5" s="15">
        <v>6</v>
      </c>
      <c r="H5" s="15"/>
      <c r="I5" s="198">
        <f>G5+H5</f>
        <v>6</v>
      </c>
      <c r="J5" s="198">
        <v>11</v>
      </c>
      <c r="K5" s="1" t="s">
        <v>18</v>
      </c>
      <c r="L5" s="36">
        <f>SUM(B5)</f>
        <v>6</v>
      </c>
      <c r="M5" s="36">
        <f t="shared" ref="M5:M14" si="0">SUM(C5)</f>
        <v>0</v>
      </c>
      <c r="N5" s="36">
        <f t="shared" ref="N5:N14" si="1">SUM(D5)</f>
        <v>0</v>
      </c>
      <c r="O5" s="36">
        <f t="shared" ref="O5:O14" si="2">SUM(E5)</f>
        <v>0</v>
      </c>
      <c r="P5" s="36">
        <f t="shared" ref="P5:P14" si="3">SUM(F5)</f>
        <v>0</v>
      </c>
      <c r="Q5" s="36">
        <f>SUM(G5)</f>
        <v>6</v>
      </c>
      <c r="R5" s="36">
        <f>SUM(H5)</f>
        <v>0</v>
      </c>
      <c r="S5" s="197">
        <f>SUM(Q5:R5)</f>
        <v>6</v>
      </c>
      <c r="T5" s="36"/>
      <c r="U5" s="36"/>
      <c r="V5" s="198">
        <f>SUM(J5)</f>
        <v>11</v>
      </c>
    </row>
    <row r="6" spans="1:22">
      <c r="A6" s="1" t="s">
        <v>19</v>
      </c>
      <c r="B6" s="15">
        <v>2</v>
      </c>
      <c r="C6" s="15"/>
      <c r="D6" s="15"/>
      <c r="E6" s="15"/>
      <c r="F6" s="15"/>
      <c r="G6" s="15">
        <v>2</v>
      </c>
      <c r="H6" s="15"/>
      <c r="I6" s="198">
        <f t="shared" ref="I6:I14" si="4">G6+H6</f>
        <v>2</v>
      </c>
      <c r="J6" s="198">
        <v>4</v>
      </c>
      <c r="K6" s="1" t="s">
        <v>19</v>
      </c>
      <c r="L6" s="36">
        <f t="shared" ref="L6:L14" si="5">SUM(B6)</f>
        <v>2</v>
      </c>
      <c r="M6" s="36">
        <f t="shared" si="0"/>
        <v>0</v>
      </c>
      <c r="N6" s="36">
        <f t="shared" si="1"/>
        <v>0</v>
      </c>
      <c r="O6" s="36">
        <f t="shared" si="2"/>
        <v>0</v>
      </c>
      <c r="P6" s="36">
        <f t="shared" si="3"/>
        <v>0</v>
      </c>
      <c r="Q6" s="36">
        <f t="shared" ref="Q6:Q14" si="6">SUM(G6)</f>
        <v>2</v>
      </c>
      <c r="R6" s="36">
        <f t="shared" ref="R6:R14" si="7">SUM(H6)</f>
        <v>0</v>
      </c>
      <c r="S6" s="197">
        <f t="shared" ref="S6:S14" si="8">SUM(Q6:R6)</f>
        <v>2</v>
      </c>
      <c r="T6" s="36"/>
      <c r="U6" s="36"/>
      <c r="V6" s="198">
        <f t="shared" ref="V6:V14" si="9">SUM(J6)</f>
        <v>4</v>
      </c>
    </row>
    <row r="7" spans="1:22">
      <c r="A7" s="1" t="s">
        <v>20</v>
      </c>
      <c r="B7" s="15">
        <v>2</v>
      </c>
      <c r="C7" s="15"/>
      <c r="D7" s="15"/>
      <c r="E7" s="15"/>
      <c r="F7" s="15"/>
      <c r="G7" s="15">
        <v>2</v>
      </c>
      <c r="H7" s="15"/>
      <c r="I7" s="198">
        <f t="shared" si="4"/>
        <v>2</v>
      </c>
      <c r="J7" s="198">
        <v>1</v>
      </c>
      <c r="K7" s="1" t="s">
        <v>20</v>
      </c>
      <c r="L7" s="36">
        <f t="shared" si="5"/>
        <v>2</v>
      </c>
      <c r="M7" s="36">
        <f t="shared" si="0"/>
        <v>0</v>
      </c>
      <c r="N7" s="36">
        <f t="shared" si="1"/>
        <v>0</v>
      </c>
      <c r="O7" s="36">
        <f t="shared" si="2"/>
        <v>0</v>
      </c>
      <c r="P7" s="36">
        <f t="shared" si="3"/>
        <v>0</v>
      </c>
      <c r="Q7" s="36">
        <f t="shared" si="6"/>
        <v>2</v>
      </c>
      <c r="R7" s="36">
        <f t="shared" si="7"/>
        <v>0</v>
      </c>
      <c r="S7" s="197">
        <f t="shared" si="8"/>
        <v>2</v>
      </c>
      <c r="T7" s="36"/>
      <c r="U7" s="36"/>
      <c r="V7" s="198">
        <f t="shared" si="9"/>
        <v>1</v>
      </c>
    </row>
    <row r="8" spans="1:22">
      <c r="A8" s="1" t="s">
        <v>21</v>
      </c>
      <c r="B8" s="15">
        <v>1</v>
      </c>
      <c r="C8" s="15"/>
      <c r="D8" s="15"/>
      <c r="E8" s="15"/>
      <c r="F8" s="15"/>
      <c r="G8" s="15">
        <v>1</v>
      </c>
      <c r="H8" s="15"/>
      <c r="I8" s="198">
        <f t="shared" si="4"/>
        <v>1</v>
      </c>
      <c r="J8" s="198">
        <v>6</v>
      </c>
      <c r="K8" s="1" t="s">
        <v>21</v>
      </c>
      <c r="L8" s="36">
        <f t="shared" si="5"/>
        <v>1</v>
      </c>
      <c r="M8" s="36">
        <f t="shared" si="0"/>
        <v>0</v>
      </c>
      <c r="N8" s="36">
        <f t="shared" si="1"/>
        <v>0</v>
      </c>
      <c r="O8" s="36">
        <f t="shared" si="2"/>
        <v>0</v>
      </c>
      <c r="P8" s="36">
        <f t="shared" si="3"/>
        <v>0</v>
      </c>
      <c r="Q8" s="36">
        <f t="shared" si="6"/>
        <v>1</v>
      </c>
      <c r="R8" s="36">
        <f t="shared" si="7"/>
        <v>0</v>
      </c>
      <c r="S8" s="197">
        <f t="shared" si="8"/>
        <v>1</v>
      </c>
      <c r="T8" s="36"/>
      <c r="U8" s="36"/>
      <c r="V8" s="198">
        <f t="shared" si="9"/>
        <v>6</v>
      </c>
    </row>
    <row r="9" spans="1:22">
      <c r="A9" s="1" t="s">
        <v>22</v>
      </c>
      <c r="B9" s="15">
        <v>0</v>
      </c>
      <c r="C9" s="15"/>
      <c r="D9" s="15"/>
      <c r="E9" s="15"/>
      <c r="F9" s="15"/>
      <c r="G9" s="15">
        <v>0</v>
      </c>
      <c r="H9" s="15"/>
      <c r="I9" s="198">
        <f t="shared" si="4"/>
        <v>0</v>
      </c>
      <c r="J9" s="198">
        <v>0</v>
      </c>
      <c r="K9" s="1" t="s">
        <v>22</v>
      </c>
      <c r="L9" s="36">
        <f t="shared" si="5"/>
        <v>0</v>
      </c>
      <c r="M9" s="36">
        <f t="shared" si="0"/>
        <v>0</v>
      </c>
      <c r="N9" s="36">
        <f t="shared" si="1"/>
        <v>0</v>
      </c>
      <c r="O9" s="36">
        <f t="shared" si="2"/>
        <v>0</v>
      </c>
      <c r="P9" s="36">
        <f t="shared" si="3"/>
        <v>0</v>
      </c>
      <c r="Q9" s="36">
        <f t="shared" si="6"/>
        <v>0</v>
      </c>
      <c r="R9" s="36">
        <f t="shared" si="7"/>
        <v>0</v>
      </c>
      <c r="S9" s="197">
        <f t="shared" si="8"/>
        <v>0</v>
      </c>
      <c r="T9" s="36"/>
      <c r="U9" s="36"/>
      <c r="V9" s="198">
        <f t="shared" si="9"/>
        <v>0</v>
      </c>
    </row>
    <row r="10" spans="1:22">
      <c r="A10" s="1" t="s">
        <v>23</v>
      </c>
      <c r="B10" s="15">
        <v>7</v>
      </c>
      <c r="C10" s="15"/>
      <c r="D10" s="15"/>
      <c r="E10" s="15"/>
      <c r="F10" s="15"/>
      <c r="G10" s="15">
        <v>7</v>
      </c>
      <c r="H10" s="15"/>
      <c r="I10" s="198">
        <f t="shared" si="4"/>
        <v>7</v>
      </c>
      <c r="J10" s="198">
        <v>3</v>
      </c>
      <c r="K10" s="1" t="s">
        <v>23</v>
      </c>
      <c r="L10" s="36">
        <f t="shared" si="5"/>
        <v>7</v>
      </c>
      <c r="M10" s="36">
        <f t="shared" si="0"/>
        <v>0</v>
      </c>
      <c r="N10" s="36">
        <f t="shared" si="1"/>
        <v>0</v>
      </c>
      <c r="O10" s="36">
        <f t="shared" si="2"/>
        <v>0</v>
      </c>
      <c r="P10" s="36">
        <f t="shared" si="3"/>
        <v>0</v>
      </c>
      <c r="Q10" s="36">
        <f t="shared" si="6"/>
        <v>7</v>
      </c>
      <c r="R10" s="36">
        <f t="shared" si="7"/>
        <v>0</v>
      </c>
      <c r="S10" s="197">
        <f t="shared" si="8"/>
        <v>7</v>
      </c>
      <c r="T10" s="36"/>
      <c r="U10" s="36"/>
      <c r="V10" s="198">
        <f t="shared" si="9"/>
        <v>3</v>
      </c>
    </row>
    <row r="11" spans="1:22">
      <c r="A11" s="1" t="s">
        <v>24</v>
      </c>
      <c r="B11" s="15">
        <v>10</v>
      </c>
      <c r="C11" s="15"/>
      <c r="D11" s="15"/>
      <c r="E11" s="15"/>
      <c r="F11" s="15"/>
      <c r="G11" s="15">
        <v>10</v>
      </c>
      <c r="H11" s="15"/>
      <c r="I11" s="198">
        <f t="shared" si="4"/>
        <v>10</v>
      </c>
      <c r="J11" s="198">
        <v>2</v>
      </c>
      <c r="K11" s="1" t="s">
        <v>24</v>
      </c>
      <c r="L11" s="36">
        <f t="shared" si="5"/>
        <v>10</v>
      </c>
      <c r="M11" s="36">
        <f t="shared" si="0"/>
        <v>0</v>
      </c>
      <c r="N11" s="36">
        <f t="shared" si="1"/>
        <v>0</v>
      </c>
      <c r="O11" s="36">
        <f t="shared" si="2"/>
        <v>0</v>
      </c>
      <c r="P11" s="36">
        <f t="shared" si="3"/>
        <v>0</v>
      </c>
      <c r="Q11" s="36">
        <f t="shared" si="6"/>
        <v>10</v>
      </c>
      <c r="R11" s="36">
        <f t="shared" si="7"/>
        <v>0</v>
      </c>
      <c r="S11" s="197">
        <f t="shared" si="8"/>
        <v>10</v>
      </c>
      <c r="T11" s="36"/>
      <c r="U11" s="36"/>
      <c r="V11" s="198">
        <f t="shared" si="9"/>
        <v>2</v>
      </c>
    </row>
    <row r="12" spans="1:22">
      <c r="A12" s="1" t="s">
        <v>25</v>
      </c>
      <c r="B12" s="15">
        <v>4</v>
      </c>
      <c r="C12" s="15"/>
      <c r="D12" s="15"/>
      <c r="E12" s="15"/>
      <c r="F12" s="15"/>
      <c r="G12" s="15">
        <v>4</v>
      </c>
      <c r="H12" s="15"/>
      <c r="I12" s="198">
        <f t="shared" si="4"/>
        <v>4</v>
      </c>
      <c r="J12" s="198">
        <v>1</v>
      </c>
      <c r="K12" s="1" t="s">
        <v>25</v>
      </c>
      <c r="L12" s="36">
        <f t="shared" si="5"/>
        <v>4</v>
      </c>
      <c r="M12" s="36">
        <f t="shared" si="0"/>
        <v>0</v>
      </c>
      <c r="N12" s="36">
        <f t="shared" si="1"/>
        <v>0</v>
      </c>
      <c r="O12" s="36">
        <f t="shared" si="2"/>
        <v>0</v>
      </c>
      <c r="P12" s="36">
        <f t="shared" si="3"/>
        <v>0</v>
      </c>
      <c r="Q12" s="36">
        <f t="shared" si="6"/>
        <v>4</v>
      </c>
      <c r="R12" s="36">
        <f t="shared" si="7"/>
        <v>0</v>
      </c>
      <c r="S12" s="197">
        <f t="shared" si="8"/>
        <v>4</v>
      </c>
      <c r="T12" s="36"/>
      <c r="U12" s="36"/>
      <c r="V12" s="198">
        <f t="shared" si="9"/>
        <v>1</v>
      </c>
    </row>
    <row r="13" spans="1:22">
      <c r="A13" s="1" t="s">
        <v>26</v>
      </c>
      <c r="B13" s="30">
        <v>6</v>
      </c>
      <c r="C13" s="30"/>
      <c r="D13" s="30"/>
      <c r="E13" s="30"/>
      <c r="F13" s="30"/>
      <c r="G13" s="30">
        <v>6</v>
      </c>
      <c r="H13" s="30">
        <v>0</v>
      </c>
      <c r="I13" s="198">
        <f t="shared" si="4"/>
        <v>6</v>
      </c>
      <c r="J13" s="198">
        <v>1</v>
      </c>
      <c r="K13" s="1" t="s">
        <v>26</v>
      </c>
      <c r="L13" s="36">
        <f t="shared" si="5"/>
        <v>6</v>
      </c>
      <c r="M13" s="36">
        <f t="shared" si="0"/>
        <v>0</v>
      </c>
      <c r="N13" s="36">
        <f t="shared" si="1"/>
        <v>0</v>
      </c>
      <c r="O13" s="36">
        <f t="shared" si="2"/>
        <v>0</v>
      </c>
      <c r="P13" s="36">
        <f t="shared" si="3"/>
        <v>0</v>
      </c>
      <c r="Q13" s="36">
        <f t="shared" si="6"/>
        <v>6</v>
      </c>
      <c r="R13" s="36">
        <f t="shared" si="7"/>
        <v>0</v>
      </c>
      <c r="S13" s="197">
        <f t="shared" si="8"/>
        <v>6</v>
      </c>
      <c r="T13" s="36"/>
      <c r="U13" s="36"/>
      <c r="V13" s="198">
        <f t="shared" si="9"/>
        <v>1</v>
      </c>
    </row>
    <row r="14" spans="1:22">
      <c r="A14" s="1" t="s">
        <v>27</v>
      </c>
      <c r="B14" s="30">
        <v>2</v>
      </c>
      <c r="C14" s="30"/>
      <c r="D14" s="30"/>
      <c r="E14" s="30"/>
      <c r="F14" s="30"/>
      <c r="G14" s="30">
        <v>2</v>
      </c>
      <c r="H14" s="30"/>
      <c r="I14" s="198">
        <f t="shared" si="4"/>
        <v>2</v>
      </c>
      <c r="J14" s="198">
        <v>1</v>
      </c>
      <c r="K14" s="1" t="s">
        <v>27</v>
      </c>
      <c r="L14" s="36">
        <f t="shared" si="5"/>
        <v>2</v>
      </c>
      <c r="M14" s="36">
        <f t="shared" si="0"/>
        <v>0</v>
      </c>
      <c r="N14" s="36">
        <f t="shared" si="1"/>
        <v>0</v>
      </c>
      <c r="O14" s="36">
        <f t="shared" si="2"/>
        <v>0</v>
      </c>
      <c r="P14" s="36">
        <f t="shared" si="3"/>
        <v>0</v>
      </c>
      <c r="Q14" s="36">
        <f t="shared" si="6"/>
        <v>2</v>
      </c>
      <c r="R14" s="36">
        <f t="shared" si="7"/>
        <v>0</v>
      </c>
      <c r="S14" s="197">
        <f t="shared" si="8"/>
        <v>2</v>
      </c>
      <c r="T14" s="36"/>
      <c r="U14" s="36"/>
      <c r="V14" s="198">
        <f t="shared" si="9"/>
        <v>1</v>
      </c>
    </row>
    <row r="15" spans="1:22">
      <c r="A15" s="1" t="s">
        <v>28</v>
      </c>
      <c r="B15" s="11">
        <f t="shared" ref="B15:H15" si="10">SUM(B5:B14)</f>
        <v>40</v>
      </c>
      <c r="C15" s="11">
        <f t="shared" si="10"/>
        <v>0</v>
      </c>
      <c r="D15" s="11">
        <f t="shared" si="10"/>
        <v>0</v>
      </c>
      <c r="E15" s="11">
        <f t="shared" si="10"/>
        <v>0</v>
      </c>
      <c r="F15" s="11">
        <f t="shared" si="10"/>
        <v>0</v>
      </c>
      <c r="G15" s="11">
        <f t="shared" si="10"/>
        <v>40</v>
      </c>
      <c r="H15" s="11">
        <f t="shared" si="10"/>
        <v>0</v>
      </c>
      <c r="I15" s="198">
        <f>SUM(G15:H15)</f>
        <v>40</v>
      </c>
      <c r="J15" s="198">
        <f>SUM(J5:J14)</f>
        <v>30</v>
      </c>
      <c r="K15" s="1" t="s">
        <v>28</v>
      </c>
      <c r="L15" s="12">
        <f t="shared" ref="L15:V15" si="11">SUM(L5:L14)</f>
        <v>40</v>
      </c>
      <c r="M15" s="12">
        <f t="shared" si="11"/>
        <v>0</v>
      </c>
      <c r="N15" s="12">
        <f t="shared" si="11"/>
        <v>0</v>
      </c>
      <c r="O15" s="12">
        <f t="shared" si="11"/>
        <v>0</v>
      </c>
      <c r="P15" s="12">
        <f t="shared" si="11"/>
        <v>0</v>
      </c>
      <c r="Q15" s="12">
        <f t="shared" si="11"/>
        <v>40</v>
      </c>
      <c r="R15" s="12">
        <f t="shared" si="11"/>
        <v>0</v>
      </c>
      <c r="S15" s="197">
        <f t="shared" si="11"/>
        <v>40</v>
      </c>
      <c r="T15" s="12"/>
      <c r="U15" s="12"/>
      <c r="V15" s="198">
        <f t="shared" si="11"/>
        <v>30</v>
      </c>
    </row>
    <row r="16" spans="1:2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7"/>
    </row>
    <row r="17" spans="1:22">
      <c r="A17" s="19"/>
      <c r="B17" s="20"/>
      <c r="C17" s="21" t="s">
        <v>33</v>
      </c>
      <c r="D17" s="20"/>
      <c r="E17" s="20"/>
      <c r="F17" s="20"/>
      <c r="G17" s="20"/>
      <c r="H17" s="20"/>
      <c r="I17" s="20"/>
      <c r="J17" s="20"/>
      <c r="K17" s="20"/>
      <c r="L17" s="20"/>
      <c r="M17" s="21" t="s">
        <v>33</v>
      </c>
      <c r="N17" s="20"/>
      <c r="O17" s="20"/>
      <c r="P17" s="20"/>
      <c r="Q17" s="20"/>
      <c r="R17" s="20"/>
      <c r="S17" s="20"/>
      <c r="T17" s="20"/>
      <c r="U17" s="20"/>
      <c r="V17" s="22"/>
    </row>
    <row r="18" spans="1:22">
      <c r="A18" s="19"/>
      <c r="B18" s="27">
        <v>55</v>
      </c>
      <c r="C18" s="27">
        <v>0</v>
      </c>
      <c r="D18" s="27">
        <v>1</v>
      </c>
      <c r="E18" s="27">
        <v>0</v>
      </c>
      <c r="F18" s="27">
        <v>0</v>
      </c>
      <c r="G18" s="27">
        <v>51</v>
      </c>
      <c r="H18" s="27">
        <v>4</v>
      </c>
      <c r="I18" s="27">
        <v>55</v>
      </c>
      <c r="J18" s="24">
        <v>174</v>
      </c>
      <c r="K18" s="20"/>
      <c r="L18" s="23">
        <v>55</v>
      </c>
      <c r="M18" s="23">
        <v>0</v>
      </c>
      <c r="N18" s="23">
        <v>0</v>
      </c>
      <c r="O18" s="23">
        <v>0</v>
      </c>
      <c r="P18" s="23">
        <v>0</v>
      </c>
      <c r="Q18" s="23">
        <v>51</v>
      </c>
      <c r="R18" s="23">
        <v>4</v>
      </c>
      <c r="S18" s="23">
        <v>55</v>
      </c>
      <c r="T18" s="23"/>
      <c r="U18" s="23"/>
      <c r="V18" s="24">
        <v>174</v>
      </c>
    </row>
    <row r="19" spans="1:2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2"/>
    </row>
    <row r="20" spans="1:22">
      <c r="A20" s="19"/>
      <c r="B20" s="20"/>
      <c r="C20" s="21" t="s">
        <v>62</v>
      </c>
      <c r="D20" s="20"/>
      <c r="E20" s="20"/>
      <c r="F20" s="20"/>
      <c r="G20" s="20"/>
      <c r="H20" s="20"/>
      <c r="I20" s="20"/>
      <c r="J20" s="20"/>
      <c r="K20" s="25"/>
      <c r="L20" s="20"/>
      <c r="M20" s="21" t="s">
        <v>62</v>
      </c>
      <c r="N20" s="20"/>
      <c r="O20" s="20"/>
      <c r="P20" s="20"/>
      <c r="Q20" s="20"/>
      <c r="R20" s="20"/>
      <c r="S20" s="20"/>
      <c r="T20" s="20"/>
      <c r="U20" s="20"/>
      <c r="V20" s="22"/>
    </row>
    <row r="21" spans="1:22">
      <c r="A21" s="26"/>
      <c r="B21" s="23">
        <v>26.7</v>
      </c>
      <c r="C21" s="23">
        <v>0.1</v>
      </c>
      <c r="D21" s="23">
        <v>0.3</v>
      </c>
      <c r="E21" s="23">
        <v>0.2</v>
      </c>
      <c r="F21" s="23">
        <v>0</v>
      </c>
      <c r="G21" s="27">
        <v>25.4</v>
      </c>
      <c r="H21" s="27">
        <v>1.9</v>
      </c>
      <c r="I21" s="27">
        <v>27.3</v>
      </c>
      <c r="J21" s="27">
        <v>597.20000000000005</v>
      </c>
      <c r="K21" s="28"/>
      <c r="L21" s="23">
        <v>26.7</v>
      </c>
      <c r="M21" s="23">
        <v>0.1</v>
      </c>
      <c r="N21" s="23">
        <v>0.3</v>
      </c>
      <c r="O21" s="23">
        <v>0.2</v>
      </c>
      <c r="P21" s="23">
        <v>0</v>
      </c>
      <c r="Q21" s="27">
        <v>25.4</v>
      </c>
      <c r="R21" s="27">
        <v>1.9</v>
      </c>
      <c r="S21" s="27">
        <v>27.3</v>
      </c>
      <c r="T21" s="27"/>
      <c r="U21" s="27"/>
      <c r="V21" s="27">
        <v>597.20000000000005</v>
      </c>
    </row>
    <row r="22" spans="1:2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3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>
      <c r="A24" s="1" t="s">
        <v>29</v>
      </c>
      <c r="B24" s="4"/>
      <c r="C24" s="4"/>
      <c r="D24" s="2"/>
      <c r="E24" s="5" t="s">
        <v>38</v>
      </c>
      <c r="F24" s="4"/>
      <c r="G24" s="4"/>
      <c r="H24" s="1" t="s">
        <v>39</v>
      </c>
      <c r="I24" s="2"/>
      <c r="J24" s="3"/>
      <c r="K24" s="1" t="s">
        <v>0</v>
      </c>
      <c r="L24" s="4"/>
      <c r="M24" s="2"/>
      <c r="N24" s="29" t="s">
        <v>36</v>
      </c>
      <c r="O24" s="6"/>
      <c r="P24" s="6"/>
      <c r="Q24" s="3"/>
      <c r="R24" s="7" t="s">
        <v>40</v>
      </c>
      <c r="S24" s="6"/>
      <c r="T24" s="6"/>
      <c r="U24" s="6"/>
      <c r="V24" s="3"/>
    </row>
    <row r="25" spans="1:22">
      <c r="A25" s="4"/>
      <c r="B25" s="1" t="s">
        <v>1</v>
      </c>
      <c r="C25" s="4"/>
      <c r="D25" s="4"/>
      <c r="E25" s="4"/>
      <c r="F25" s="4"/>
      <c r="G25" s="4"/>
      <c r="H25" s="1" t="s">
        <v>2</v>
      </c>
      <c r="I25" s="4"/>
      <c r="J25" s="4"/>
      <c r="K25" s="4"/>
      <c r="L25" s="1" t="s">
        <v>1</v>
      </c>
      <c r="M25" s="4"/>
      <c r="N25" s="4"/>
      <c r="O25" s="4"/>
      <c r="P25" s="4"/>
      <c r="Q25" s="4"/>
      <c r="R25" s="1" t="s">
        <v>2</v>
      </c>
      <c r="S25" s="4"/>
      <c r="T25" s="4"/>
      <c r="U25" s="4"/>
      <c r="V25" s="4"/>
    </row>
    <row r="26" spans="1:22">
      <c r="A26" s="1" t="s">
        <v>3</v>
      </c>
      <c r="B26" s="1" t="s">
        <v>4</v>
      </c>
      <c r="C26" s="4"/>
      <c r="D26" s="4"/>
      <c r="E26" s="4"/>
      <c r="F26" s="4"/>
      <c r="G26" s="8" t="s">
        <v>5</v>
      </c>
      <c r="H26" s="8" t="s">
        <v>6</v>
      </c>
      <c r="I26" s="4"/>
      <c r="J26" s="196" t="s">
        <v>7</v>
      </c>
      <c r="K26" s="1" t="s">
        <v>3</v>
      </c>
      <c r="L26" s="1" t="s">
        <v>8</v>
      </c>
      <c r="M26" s="4"/>
      <c r="N26" s="4"/>
      <c r="O26" s="4"/>
      <c r="P26" s="4"/>
      <c r="Q26" s="8" t="s">
        <v>5</v>
      </c>
      <c r="R26" s="8" t="s">
        <v>6</v>
      </c>
      <c r="S26" s="4"/>
      <c r="T26" s="4"/>
      <c r="U26" s="4"/>
      <c r="V26" s="196" t="s">
        <v>7</v>
      </c>
    </row>
    <row r="27" spans="1:22">
      <c r="A27" s="8" t="s">
        <v>9</v>
      </c>
      <c r="B27" s="10" t="s">
        <v>10</v>
      </c>
      <c r="C27" s="10" t="s">
        <v>11</v>
      </c>
      <c r="D27" s="10" t="s">
        <v>12</v>
      </c>
      <c r="E27" s="10" t="s">
        <v>13</v>
      </c>
      <c r="F27" s="10" t="s">
        <v>14</v>
      </c>
      <c r="G27" s="8" t="s">
        <v>15</v>
      </c>
      <c r="H27" s="8" t="s">
        <v>15</v>
      </c>
      <c r="I27" s="196" t="s">
        <v>16</v>
      </c>
      <c r="J27" s="196" t="s">
        <v>17</v>
      </c>
      <c r="K27" s="8" t="s">
        <v>9</v>
      </c>
      <c r="L27" s="10" t="s">
        <v>10</v>
      </c>
      <c r="M27" s="10" t="s">
        <v>11</v>
      </c>
      <c r="N27" s="10" t="s">
        <v>12</v>
      </c>
      <c r="O27" s="10" t="s">
        <v>13</v>
      </c>
      <c r="P27" s="10" t="s">
        <v>14</v>
      </c>
      <c r="Q27" s="8" t="s">
        <v>15</v>
      </c>
      <c r="R27" s="8" t="s">
        <v>15</v>
      </c>
      <c r="S27" s="196" t="s">
        <v>16</v>
      </c>
      <c r="T27" s="8"/>
      <c r="U27" s="8"/>
      <c r="V27" s="196" t="s">
        <v>17</v>
      </c>
    </row>
    <row r="28" spans="1:22">
      <c r="A28" s="1" t="s">
        <v>18</v>
      </c>
      <c r="B28" s="15">
        <v>11</v>
      </c>
      <c r="C28" s="15"/>
      <c r="D28" s="15"/>
      <c r="E28" s="15"/>
      <c r="F28" s="15"/>
      <c r="G28" s="15">
        <v>11</v>
      </c>
      <c r="H28" s="15"/>
      <c r="I28" s="198">
        <f t="shared" ref="I28:I37" si="12">SUM(G28:H28)</f>
        <v>11</v>
      </c>
      <c r="J28" s="198">
        <v>5</v>
      </c>
      <c r="K28" s="1" t="s">
        <v>18</v>
      </c>
      <c r="L28" s="36">
        <f>SUM(B28,L5)</f>
        <v>17</v>
      </c>
      <c r="M28" s="12">
        <v>0</v>
      </c>
      <c r="N28" s="12">
        <v>0</v>
      </c>
      <c r="O28" s="12">
        <v>0</v>
      </c>
      <c r="P28" s="12">
        <v>0</v>
      </c>
      <c r="Q28" s="36">
        <f>SUM(G28,Q5)</f>
        <v>17</v>
      </c>
      <c r="R28" s="36">
        <f t="shared" ref="R28:R37" si="13">SUM(H28,R5)</f>
        <v>0</v>
      </c>
      <c r="S28" s="197">
        <f t="shared" ref="S28:S37" si="14">SUM(I28,S5)</f>
        <v>17</v>
      </c>
      <c r="T28" s="36"/>
      <c r="U28" s="36"/>
      <c r="V28" s="198">
        <f t="shared" ref="V28:V37" si="15">SUM(J28,V5)</f>
        <v>16</v>
      </c>
    </row>
    <row r="29" spans="1:22">
      <c r="A29" s="1" t="s">
        <v>19</v>
      </c>
      <c r="B29" s="15">
        <v>5</v>
      </c>
      <c r="C29" s="15"/>
      <c r="D29" s="15"/>
      <c r="E29" s="15"/>
      <c r="F29" s="15"/>
      <c r="G29" s="15">
        <v>5</v>
      </c>
      <c r="H29" s="15">
        <v>0</v>
      </c>
      <c r="I29" s="198">
        <f t="shared" si="12"/>
        <v>5</v>
      </c>
      <c r="J29" s="198">
        <v>2</v>
      </c>
      <c r="K29" s="1" t="s">
        <v>19</v>
      </c>
      <c r="L29" s="36">
        <f t="shared" ref="L29:L37" si="16">SUM(B29,L6)</f>
        <v>7</v>
      </c>
      <c r="M29" s="12">
        <v>0</v>
      </c>
      <c r="N29" s="12">
        <v>0</v>
      </c>
      <c r="O29" s="12">
        <v>0</v>
      </c>
      <c r="P29" s="12">
        <v>0</v>
      </c>
      <c r="Q29" s="36">
        <f t="shared" ref="Q29:Q37" si="17">SUM(G29,Q6)</f>
        <v>7</v>
      </c>
      <c r="R29" s="36">
        <f t="shared" si="13"/>
        <v>0</v>
      </c>
      <c r="S29" s="197">
        <f t="shared" si="14"/>
        <v>7</v>
      </c>
      <c r="T29" s="36"/>
      <c r="U29" s="36"/>
      <c r="V29" s="198">
        <f t="shared" si="15"/>
        <v>6</v>
      </c>
    </row>
    <row r="30" spans="1:22">
      <c r="A30" s="1" t="s">
        <v>20</v>
      </c>
      <c r="B30" s="15">
        <v>6</v>
      </c>
      <c r="C30" s="15"/>
      <c r="D30" s="15"/>
      <c r="E30" s="15"/>
      <c r="F30" s="15"/>
      <c r="G30" s="15">
        <v>6</v>
      </c>
      <c r="H30" s="15"/>
      <c r="I30" s="198">
        <f t="shared" si="12"/>
        <v>6</v>
      </c>
      <c r="J30" s="198">
        <v>3</v>
      </c>
      <c r="K30" s="1" t="s">
        <v>20</v>
      </c>
      <c r="L30" s="36">
        <f t="shared" si="16"/>
        <v>8</v>
      </c>
      <c r="M30" s="12">
        <v>0</v>
      </c>
      <c r="N30" s="12">
        <v>0</v>
      </c>
      <c r="O30" s="12">
        <v>0</v>
      </c>
      <c r="P30" s="12">
        <v>0</v>
      </c>
      <c r="Q30" s="36">
        <f t="shared" si="17"/>
        <v>8</v>
      </c>
      <c r="R30" s="36">
        <f t="shared" si="13"/>
        <v>0</v>
      </c>
      <c r="S30" s="197">
        <f t="shared" si="14"/>
        <v>8</v>
      </c>
      <c r="T30" s="36"/>
      <c r="U30" s="36"/>
      <c r="V30" s="198">
        <f t="shared" si="15"/>
        <v>4</v>
      </c>
    </row>
    <row r="31" spans="1:22">
      <c r="A31" s="1" t="s">
        <v>21</v>
      </c>
      <c r="B31" s="15">
        <v>1</v>
      </c>
      <c r="C31" s="15"/>
      <c r="D31" s="15"/>
      <c r="E31" s="15"/>
      <c r="F31" s="15"/>
      <c r="G31" s="15">
        <v>1</v>
      </c>
      <c r="H31" s="15">
        <v>0</v>
      </c>
      <c r="I31" s="198">
        <f t="shared" si="12"/>
        <v>1</v>
      </c>
      <c r="J31" s="198">
        <v>1</v>
      </c>
      <c r="K31" s="1" t="s">
        <v>21</v>
      </c>
      <c r="L31" s="36">
        <f t="shared" si="16"/>
        <v>2</v>
      </c>
      <c r="M31" s="12">
        <v>0</v>
      </c>
      <c r="N31" s="12">
        <v>0</v>
      </c>
      <c r="O31" s="12">
        <v>0</v>
      </c>
      <c r="P31" s="12">
        <v>0</v>
      </c>
      <c r="Q31" s="36">
        <f t="shared" si="17"/>
        <v>2</v>
      </c>
      <c r="R31" s="36">
        <f t="shared" si="13"/>
        <v>0</v>
      </c>
      <c r="S31" s="197">
        <f t="shared" si="14"/>
        <v>2</v>
      </c>
      <c r="T31" s="36"/>
      <c r="U31" s="36"/>
      <c r="V31" s="198">
        <f t="shared" si="15"/>
        <v>7</v>
      </c>
    </row>
    <row r="32" spans="1:22">
      <c r="A32" s="1" t="s">
        <v>22</v>
      </c>
      <c r="B32" s="15">
        <v>3</v>
      </c>
      <c r="C32" s="15"/>
      <c r="D32" s="15"/>
      <c r="E32" s="15"/>
      <c r="F32" s="15"/>
      <c r="G32" s="15">
        <v>1</v>
      </c>
      <c r="H32" s="15">
        <v>2</v>
      </c>
      <c r="I32" s="198">
        <f t="shared" si="12"/>
        <v>3</v>
      </c>
      <c r="J32" s="198">
        <v>5</v>
      </c>
      <c r="K32" s="1" t="s">
        <v>22</v>
      </c>
      <c r="L32" s="36">
        <f t="shared" si="16"/>
        <v>3</v>
      </c>
      <c r="M32" s="12">
        <v>0</v>
      </c>
      <c r="N32" s="12">
        <v>0</v>
      </c>
      <c r="O32" s="12">
        <v>0</v>
      </c>
      <c r="P32" s="12">
        <v>0</v>
      </c>
      <c r="Q32" s="36">
        <f t="shared" si="17"/>
        <v>1</v>
      </c>
      <c r="R32" s="36">
        <f t="shared" si="13"/>
        <v>2</v>
      </c>
      <c r="S32" s="197">
        <f t="shared" si="14"/>
        <v>3</v>
      </c>
      <c r="T32" s="36"/>
      <c r="U32" s="36"/>
      <c r="V32" s="198">
        <f t="shared" si="15"/>
        <v>5</v>
      </c>
    </row>
    <row r="33" spans="1:22">
      <c r="A33" s="1" t="s">
        <v>23</v>
      </c>
      <c r="B33" s="15">
        <v>11</v>
      </c>
      <c r="C33" s="15"/>
      <c r="D33" s="15"/>
      <c r="E33" s="15"/>
      <c r="F33" s="15"/>
      <c r="G33" s="15">
        <v>3</v>
      </c>
      <c r="H33" s="15">
        <v>8</v>
      </c>
      <c r="I33" s="198">
        <f t="shared" si="12"/>
        <v>11</v>
      </c>
      <c r="J33" s="198">
        <v>3</v>
      </c>
      <c r="K33" s="1" t="s">
        <v>23</v>
      </c>
      <c r="L33" s="36">
        <f t="shared" si="16"/>
        <v>18</v>
      </c>
      <c r="M33" s="12">
        <v>0</v>
      </c>
      <c r="N33" s="12">
        <v>0</v>
      </c>
      <c r="O33" s="12">
        <v>0</v>
      </c>
      <c r="P33" s="12">
        <v>0</v>
      </c>
      <c r="Q33" s="36">
        <f t="shared" si="17"/>
        <v>10</v>
      </c>
      <c r="R33" s="36">
        <f t="shared" si="13"/>
        <v>8</v>
      </c>
      <c r="S33" s="197">
        <f t="shared" si="14"/>
        <v>18</v>
      </c>
      <c r="T33" s="36"/>
      <c r="U33" s="36"/>
      <c r="V33" s="198">
        <f t="shared" si="15"/>
        <v>6</v>
      </c>
    </row>
    <row r="34" spans="1:22">
      <c r="A34" s="1" t="s">
        <v>24</v>
      </c>
      <c r="B34" s="15">
        <v>17</v>
      </c>
      <c r="C34" s="15"/>
      <c r="D34" s="15"/>
      <c r="E34" s="15"/>
      <c r="F34" s="15"/>
      <c r="G34" s="15">
        <v>15</v>
      </c>
      <c r="H34" s="15">
        <v>2</v>
      </c>
      <c r="I34" s="198">
        <f t="shared" si="12"/>
        <v>17</v>
      </c>
      <c r="J34" s="198">
        <v>3</v>
      </c>
      <c r="K34" s="1" t="s">
        <v>24</v>
      </c>
      <c r="L34" s="36">
        <f t="shared" si="16"/>
        <v>27</v>
      </c>
      <c r="M34" s="12">
        <v>0</v>
      </c>
      <c r="N34" s="12">
        <v>0</v>
      </c>
      <c r="O34" s="12">
        <v>0</v>
      </c>
      <c r="P34" s="12">
        <v>0</v>
      </c>
      <c r="Q34" s="36">
        <f t="shared" si="17"/>
        <v>25</v>
      </c>
      <c r="R34" s="36">
        <f t="shared" si="13"/>
        <v>2</v>
      </c>
      <c r="S34" s="197">
        <f t="shared" si="14"/>
        <v>27</v>
      </c>
      <c r="T34" s="36"/>
      <c r="U34" s="36"/>
      <c r="V34" s="198">
        <f t="shared" si="15"/>
        <v>5</v>
      </c>
    </row>
    <row r="35" spans="1:22">
      <c r="A35" s="1" t="s">
        <v>25</v>
      </c>
      <c r="B35" s="15">
        <v>4</v>
      </c>
      <c r="C35" s="15"/>
      <c r="D35" s="15"/>
      <c r="E35" s="15"/>
      <c r="F35" s="15"/>
      <c r="G35" s="15">
        <v>4</v>
      </c>
      <c r="H35" s="15"/>
      <c r="I35" s="198">
        <f t="shared" si="12"/>
        <v>4</v>
      </c>
      <c r="J35" s="198">
        <v>1</v>
      </c>
      <c r="K35" s="1" t="s">
        <v>25</v>
      </c>
      <c r="L35" s="36">
        <f t="shared" si="16"/>
        <v>8</v>
      </c>
      <c r="M35" s="12">
        <v>0</v>
      </c>
      <c r="N35" s="12">
        <v>0</v>
      </c>
      <c r="O35" s="12">
        <v>0</v>
      </c>
      <c r="P35" s="12">
        <v>0</v>
      </c>
      <c r="Q35" s="36">
        <f t="shared" si="17"/>
        <v>8</v>
      </c>
      <c r="R35" s="36">
        <f t="shared" si="13"/>
        <v>0</v>
      </c>
      <c r="S35" s="197">
        <f t="shared" si="14"/>
        <v>8</v>
      </c>
      <c r="T35" s="36"/>
      <c r="U35" s="36"/>
      <c r="V35" s="198">
        <f t="shared" si="15"/>
        <v>2</v>
      </c>
    </row>
    <row r="36" spans="1:22">
      <c r="A36" s="1" t="s">
        <v>26</v>
      </c>
      <c r="B36" s="30">
        <v>4</v>
      </c>
      <c r="C36" s="30"/>
      <c r="D36" s="30"/>
      <c r="E36" s="30"/>
      <c r="F36" s="30"/>
      <c r="G36" s="30">
        <v>3</v>
      </c>
      <c r="H36" s="30">
        <v>1</v>
      </c>
      <c r="I36" s="198">
        <f t="shared" si="12"/>
        <v>4</v>
      </c>
      <c r="J36" s="198">
        <v>1</v>
      </c>
      <c r="K36" s="1" t="s">
        <v>26</v>
      </c>
      <c r="L36" s="36">
        <f t="shared" si="16"/>
        <v>10</v>
      </c>
      <c r="M36" s="12">
        <v>0</v>
      </c>
      <c r="N36" s="12">
        <v>0</v>
      </c>
      <c r="O36" s="12">
        <v>0</v>
      </c>
      <c r="P36" s="12">
        <v>0</v>
      </c>
      <c r="Q36" s="36">
        <f t="shared" si="17"/>
        <v>9</v>
      </c>
      <c r="R36" s="36">
        <f t="shared" si="13"/>
        <v>1</v>
      </c>
      <c r="S36" s="197">
        <f t="shared" si="14"/>
        <v>10</v>
      </c>
      <c r="T36" s="36"/>
      <c r="U36" s="36"/>
      <c r="V36" s="198">
        <f t="shared" si="15"/>
        <v>2</v>
      </c>
    </row>
    <row r="37" spans="1:22">
      <c r="A37" s="1" t="s">
        <v>27</v>
      </c>
      <c r="B37" s="30">
        <v>2</v>
      </c>
      <c r="C37" s="30"/>
      <c r="D37" s="30"/>
      <c r="E37" s="30"/>
      <c r="F37" s="30"/>
      <c r="G37" s="30">
        <v>2</v>
      </c>
      <c r="H37" s="30"/>
      <c r="I37" s="198">
        <f t="shared" si="12"/>
        <v>2</v>
      </c>
      <c r="J37" s="198">
        <v>1</v>
      </c>
      <c r="K37" s="1" t="s">
        <v>27</v>
      </c>
      <c r="L37" s="36">
        <f t="shared" si="16"/>
        <v>4</v>
      </c>
      <c r="M37" s="12">
        <v>0</v>
      </c>
      <c r="N37" s="12">
        <v>0</v>
      </c>
      <c r="O37" s="12">
        <v>0</v>
      </c>
      <c r="P37" s="12">
        <v>0</v>
      </c>
      <c r="Q37" s="36">
        <f t="shared" si="17"/>
        <v>4</v>
      </c>
      <c r="R37" s="36">
        <f t="shared" si="13"/>
        <v>0</v>
      </c>
      <c r="S37" s="197">
        <f t="shared" si="14"/>
        <v>4</v>
      </c>
      <c r="T37" s="36"/>
      <c r="U37" s="36"/>
      <c r="V37" s="198">
        <f t="shared" si="15"/>
        <v>2</v>
      </c>
    </row>
    <row r="38" spans="1:22">
      <c r="A38" s="1" t="s">
        <v>28</v>
      </c>
      <c r="B38" s="15">
        <f t="shared" ref="B38:J38" si="18">SUM(B28:B37)</f>
        <v>64</v>
      </c>
      <c r="C38" s="15">
        <f t="shared" si="18"/>
        <v>0</v>
      </c>
      <c r="D38" s="15">
        <f t="shared" si="18"/>
        <v>0</v>
      </c>
      <c r="E38" s="15">
        <f t="shared" si="18"/>
        <v>0</v>
      </c>
      <c r="F38" s="15">
        <f t="shared" si="18"/>
        <v>0</v>
      </c>
      <c r="G38" s="15">
        <f t="shared" si="18"/>
        <v>51</v>
      </c>
      <c r="H38" s="15">
        <f t="shared" si="18"/>
        <v>13</v>
      </c>
      <c r="I38" s="198">
        <f t="shared" si="18"/>
        <v>64</v>
      </c>
      <c r="J38" s="198">
        <f t="shared" si="18"/>
        <v>25</v>
      </c>
      <c r="K38" s="1" t="s">
        <v>28</v>
      </c>
      <c r="L38" s="36">
        <f>SUM(L28:L37)</f>
        <v>104</v>
      </c>
      <c r="M38" s="36">
        <f t="shared" ref="M38:V38" si="19">SUM(M28:M37)</f>
        <v>0</v>
      </c>
      <c r="N38" s="36">
        <f t="shared" si="19"/>
        <v>0</v>
      </c>
      <c r="O38" s="36">
        <f t="shared" si="19"/>
        <v>0</v>
      </c>
      <c r="P38" s="36">
        <f t="shared" si="19"/>
        <v>0</v>
      </c>
      <c r="Q38" s="36">
        <f t="shared" si="19"/>
        <v>91</v>
      </c>
      <c r="R38" s="36">
        <f t="shared" si="19"/>
        <v>13</v>
      </c>
      <c r="S38" s="197">
        <f t="shared" si="19"/>
        <v>104</v>
      </c>
      <c r="T38" s="36"/>
      <c r="U38" s="36"/>
      <c r="V38" s="198">
        <f t="shared" si="19"/>
        <v>55</v>
      </c>
    </row>
    <row r="39" spans="1:22">
      <c r="A39" s="14"/>
      <c r="B39" s="31"/>
      <c r="C39" s="31"/>
      <c r="D39" s="31"/>
      <c r="E39" s="31"/>
      <c r="F39" s="31"/>
      <c r="G39" s="31"/>
      <c r="H39" s="31"/>
      <c r="I39" s="31"/>
      <c r="J39" s="3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2"/>
    </row>
    <row r="40" spans="1:22">
      <c r="A40" s="19"/>
      <c r="B40" s="20"/>
      <c r="C40" s="21" t="s">
        <v>33</v>
      </c>
      <c r="D40" s="20"/>
      <c r="E40" s="20"/>
      <c r="F40" s="20"/>
      <c r="G40" s="20"/>
      <c r="H40" s="20"/>
      <c r="I40" s="20"/>
      <c r="J40" s="20"/>
      <c r="K40" s="20"/>
      <c r="L40" s="20"/>
      <c r="M40" s="21" t="s">
        <v>33</v>
      </c>
      <c r="N40" s="20"/>
      <c r="O40" s="20"/>
      <c r="P40" s="20"/>
      <c r="Q40" s="20"/>
      <c r="R40" s="20"/>
      <c r="S40" s="20"/>
      <c r="T40" s="20"/>
      <c r="U40" s="20"/>
      <c r="V40" s="22"/>
    </row>
    <row r="41" spans="1:22">
      <c r="A41" s="19"/>
      <c r="B41" s="23">
        <v>78</v>
      </c>
      <c r="C41" s="23">
        <v>0</v>
      </c>
      <c r="D41" s="23">
        <v>1</v>
      </c>
      <c r="E41" s="23">
        <v>0</v>
      </c>
      <c r="F41" s="23">
        <v>0</v>
      </c>
      <c r="G41" s="23">
        <v>43</v>
      </c>
      <c r="H41" s="23">
        <v>35</v>
      </c>
      <c r="I41" s="23">
        <v>78</v>
      </c>
      <c r="J41" s="23">
        <v>824</v>
      </c>
      <c r="K41" s="20"/>
      <c r="L41" s="23">
        <v>133</v>
      </c>
      <c r="M41" s="23">
        <v>0</v>
      </c>
      <c r="N41" s="23">
        <v>0</v>
      </c>
      <c r="O41" s="23">
        <v>0</v>
      </c>
      <c r="P41" s="23">
        <v>0</v>
      </c>
      <c r="Q41" s="23">
        <v>94</v>
      </c>
      <c r="R41" s="23">
        <v>39</v>
      </c>
      <c r="S41" s="23">
        <v>133</v>
      </c>
      <c r="T41" s="23"/>
      <c r="U41" s="23"/>
      <c r="V41" s="24">
        <v>998</v>
      </c>
    </row>
    <row r="42" spans="1:2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2"/>
    </row>
    <row r="43" spans="1:22">
      <c r="A43" s="19"/>
      <c r="B43" s="20"/>
      <c r="C43" s="21" t="s">
        <v>62</v>
      </c>
      <c r="D43" s="20"/>
      <c r="E43" s="20"/>
      <c r="F43" s="20"/>
      <c r="G43" s="20"/>
      <c r="H43" s="20"/>
      <c r="I43" s="20"/>
      <c r="J43" s="20"/>
      <c r="K43" s="25"/>
      <c r="L43" s="20"/>
      <c r="M43" s="21" t="s">
        <v>62</v>
      </c>
      <c r="N43" s="20"/>
      <c r="O43" s="20"/>
      <c r="P43" s="20"/>
      <c r="Q43" s="20"/>
      <c r="R43" s="20"/>
      <c r="S43" s="20"/>
      <c r="T43" s="20"/>
      <c r="U43" s="20"/>
      <c r="V43" s="22"/>
    </row>
    <row r="44" spans="1:22">
      <c r="A44" s="26"/>
      <c r="B44" s="23">
        <v>39.6</v>
      </c>
      <c r="C44" s="23">
        <v>0</v>
      </c>
      <c r="D44" s="23">
        <v>0.4</v>
      </c>
      <c r="E44" s="23">
        <v>0.1</v>
      </c>
      <c r="F44" s="23">
        <v>0</v>
      </c>
      <c r="G44" s="27">
        <v>28</v>
      </c>
      <c r="H44" s="27">
        <v>12</v>
      </c>
      <c r="I44" s="27">
        <v>40</v>
      </c>
      <c r="J44" s="27">
        <v>391.7</v>
      </c>
      <c r="K44" s="28"/>
      <c r="L44" s="23">
        <f t="shared" ref="L44:S44" si="20">SUM(L21,B44)</f>
        <v>66.3</v>
      </c>
      <c r="M44" s="23">
        <f t="shared" si="20"/>
        <v>0.1</v>
      </c>
      <c r="N44" s="23">
        <f t="shared" si="20"/>
        <v>0.7</v>
      </c>
      <c r="O44" s="23">
        <f t="shared" si="20"/>
        <v>0.30000000000000004</v>
      </c>
      <c r="P44" s="23">
        <f t="shared" si="20"/>
        <v>0</v>
      </c>
      <c r="Q44" s="27">
        <f t="shared" si="20"/>
        <v>53.4</v>
      </c>
      <c r="R44" s="27">
        <f t="shared" si="20"/>
        <v>13.9</v>
      </c>
      <c r="S44" s="27">
        <f t="shared" si="20"/>
        <v>67.3</v>
      </c>
      <c r="T44" s="27"/>
      <c r="U44" s="27"/>
      <c r="V44" s="27">
        <f>SUM(V21,J44)</f>
        <v>988.90000000000009</v>
      </c>
    </row>
    <row r="45" spans="1:22">
      <c r="A45" s="53"/>
      <c r="B45" s="55"/>
      <c r="C45" s="55"/>
      <c r="D45" s="55"/>
      <c r="E45" s="55"/>
      <c r="F45" s="55"/>
      <c r="G45" s="55"/>
      <c r="H45" s="55"/>
      <c r="I45" s="55"/>
      <c r="J45" s="56"/>
      <c r="K45" s="53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6"/>
    </row>
    <row r="46" spans="1:22">
      <c r="A46" s="50"/>
      <c r="B46" s="57"/>
      <c r="C46" s="57"/>
      <c r="D46" s="57"/>
      <c r="E46" s="57"/>
      <c r="F46" s="57"/>
      <c r="G46" s="57"/>
      <c r="H46" s="57"/>
      <c r="I46" s="57"/>
      <c r="J46" s="51"/>
      <c r="K46" s="50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1"/>
    </row>
    <row r="47" spans="1:22">
      <c r="A47" s="1" t="s">
        <v>29</v>
      </c>
      <c r="B47" s="4"/>
      <c r="C47" s="4"/>
      <c r="D47" s="2"/>
      <c r="E47" s="5" t="s">
        <v>41</v>
      </c>
      <c r="F47" s="4"/>
      <c r="G47" s="4"/>
      <c r="H47" s="1" t="s">
        <v>42</v>
      </c>
      <c r="I47" s="2"/>
      <c r="J47" s="3"/>
      <c r="K47" s="1" t="s">
        <v>0</v>
      </c>
      <c r="L47" s="4"/>
      <c r="M47" s="2"/>
      <c r="N47" s="29" t="s">
        <v>36</v>
      </c>
      <c r="O47" s="6"/>
      <c r="P47" s="6"/>
      <c r="Q47" s="3"/>
      <c r="R47" s="1" t="s">
        <v>43</v>
      </c>
      <c r="S47" s="2"/>
      <c r="T47" s="6"/>
      <c r="U47" s="6"/>
      <c r="V47" s="3"/>
    </row>
    <row r="48" spans="1:22">
      <c r="A48" s="4"/>
      <c r="B48" s="1" t="s">
        <v>1</v>
      </c>
      <c r="C48" s="4"/>
      <c r="D48" s="4"/>
      <c r="E48" s="4"/>
      <c r="F48" s="4"/>
      <c r="G48" s="4"/>
      <c r="H48" s="1" t="s">
        <v>2</v>
      </c>
      <c r="I48" s="4"/>
      <c r="J48" s="4"/>
      <c r="K48" s="4"/>
      <c r="L48" s="1" t="s">
        <v>1</v>
      </c>
      <c r="M48" s="4"/>
      <c r="N48" s="4"/>
      <c r="O48" s="4"/>
      <c r="P48" s="4"/>
      <c r="Q48" s="4"/>
      <c r="R48" s="1" t="s">
        <v>2</v>
      </c>
      <c r="S48" s="4"/>
      <c r="T48" s="4"/>
      <c r="U48" s="4"/>
      <c r="V48" s="4"/>
    </row>
    <row r="49" spans="1:22">
      <c r="A49" s="1" t="s">
        <v>3</v>
      </c>
      <c r="B49" s="1" t="s">
        <v>4</v>
      </c>
      <c r="C49" s="4"/>
      <c r="D49" s="4"/>
      <c r="E49" s="4"/>
      <c r="F49" s="4"/>
      <c r="G49" s="8" t="s">
        <v>5</v>
      </c>
      <c r="H49" s="8" t="s">
        <v>6</v>
      </c>
      <c r="I49" s="4"/>
      <c r="J49" s="196" t="s">
        <v>7</v>
      </c>
      <c r="K49" s="1" t="s">
        <v>3</v>
      </c>
      <c r="L49" s="1" t="s">
        <v>8</v>
      </c>
      <c r="M49" s="4"/>
      <c r="N49" s="4"/>
      <c r="O49" s="4"/>
      <c r="P49" s="4"/>
      <c r="Q49" s="8" t="s">
        <v>5</v>
      </c>
      <c r="R49" s="8" t="s">
        <v>6</v>
      </c>
      <c r="S49" s="4"/>
      <c r="T49" s="4"/>
      <c r="U49" s="4"/>
      <c r="V49" s="196" t="s">
        <v>7</v>
      </c>
    </row>
    <row r="50" spans="1:22">
      <c r="A50" s="8" t="s">
        <v>9</v>
      </c>
      <c r="B50" s="10" t="s">
        <v>10</v>
      </c>
      <c r="C50" s="10" t="s">
        <v>11</v>
      </c>
      <c r="D50" s="10" t="s">
        <v>12</v>
      </c>
      <c r="E50" s="10" t="s">
        <v>13</v>
      </c>
      <c r="F50" s="10" t="s">
        <v>14</v>
      </c>
      <c r="G50" s="8" t="s">
        <v>15</v>
      </c>
      <c r="H50" s="8" t="s">
        <v>15</v>
      </c>
      <c r="I50" s="196" t="s">
        <v>16</v>
      </c>
      <c r="J50" s="196" t="s">
        <v>17</v>
      </c>
      <c r="K50" s="8" t="s">
        <v>9</v>
      </c>
      <c r="L50" s="10" t="s">
        <v>10</v>
      </c>
      <c r="M50" s="10" t="s">
        <v>11</v>
      </c>
      <c r="N50" s="10" t="s">
        <v>12</v>
      </c>
      <c r="O50" s="10" t="s">
        <v>13</v>
      </c>
      <c r="P50" s="10" t="s">
        <v>14</v>
      </c>
      <c r="Q50" s="8" t="s">
        <v>15</v>
      </c>
      <c r="R50" s="8" t="s">
        <v>15</v>
      </c>
      <c r="S50" s="196" t="s">
        <v>16</v>
      </c>
      <c r="T50" s="8"/>
      <c r="U50" s="8"/>
      <c r="V50" s="196" t="s">
        <v>17</v>
      </c>
    </row>
    <row r="51" spans="1:22">
      <c r="A51" s="1" t="s">
        <v>18</v>
      </c>
      <c r="B51" s="15">
        <v>23</v>
      </c>
      <c r="C51" s="15"/>
      <c r="D51" s="15"/>
      <c r="E51" s="15"/>
      <c r="F51" s="15"/>
      <c r="G51" s="15">
        <v>8</v>
      </c>
      <c r="H51" s="15">
        <v>15</v>
      </c>
      <c r="I51" s="198">
        <f t="shared" ref="I51:I60" si="21">SUM(G51:H51)</f>
        <v>23</v>
      </c>
      <c r="J51" s="198">
        <v>107</v>
      </c>
      <c r="K51" s="1" t="s">
        <v>18</v>
      </c>
      <c r="L51" s="36">
        <f>SUM(B51,L28)</f>
        <v>40</v>
      </c>
      <c r="M51" s="36">
        <f t="shared" ref="M51:M60" si="22">SUM(C51,M28)</f>
        <v>0</v>
      </c>
      <c r="N51" s="36">
        <f t="shared" ref="N51:N60" si="23">SUM(D51,N28)</f>
        <v>0</v>
      </c>
      <c r="O51" s="36">
        <f t="shared" ref="O51:O60" si="24">SUM(E51,O28)</f>
        <v>0</v>
      </c>
      <c r="P51" s="36">
        <f t="shared" ref="P51:P60" si="25">SUM(F51,P28)</f>
        <v>0</v>
      </c>
      <c r="Q51" s="36">
        <f t="shared" ref="Q51:Q60" si="26">SUM(G51,Q28)</f>
        <v>25</v>
      </c>
      <c r="R51" s="36">
        <f t="shared" ref="R51:R60" si="27">SUM(H51,R28)</f>
        <v>15</v>
      </c>
      <c r="S51" s="197">
        <f t="shared" ref="S51:S60" si="28">SUM(I51,S28)</f>
        <v>40</v>
      </c>
      <c r="T51" s="36"/>
      <c r="U51" s="36"/>
      <c r="V51" s="198">
        <f t="shared" ref="V51:V60" si="29">SUM(J51,V28)</f>
        <v>123</v>
      </c>
    </row>
    <row r="52" spans="1:22">
      <c r="A52" s="1" t="s">
        <v>19</v>
      </c>
      <c r="B52" s="15">
        <v>39</v>
      </c>
      <c r="C52" s="15">
        <v>4</v>
      </c>
      <c r="D52" s="15">
        <v>0</v>
      </c>
      <c r="E52" s="15">
        <v>1</v>
      </c>
      <c r="F52" s="15">
        <v>3</v>
      </c>
      <c r="G52" s="15">
        <v>1</v>
      </c>
      <c r="H52" s="15">
        <v>46</v>
      </c>
      <c r="I52" s="198">
        <f t="shared" si="21"/>
        <v>47</v>
      </c>
      <c r="J52" s="198">
        <v>9496</v>
      </c>
      <c r="K52" s="1" t="s">
        <v>19</v>
      </c>
      <c r="L52" s="36">
        <f t="shared" ref="L52:L60" si="30">SUM(B52,L29)</f>
        <v>46</v>
      </c>
      <c r="M52" s="36">
        <f t="shared" si="22"/>
        <v>4</v>
      </c>
      <c r="N52" s="36">
        <f t="shared" si="23"/>
        <v>0</v>
      </c>
      <c r="O52" s="36">
        <f t="shared" si="24"/>
        <v>1</v>
      </c>
      <c r="P52" s="36">
        <f t="shared" si="25"/>
        <v>3</v>
      </c>
      <c r="Q52" s="36">
        <f t="shared" si="26"/>
        <v>8</v>
      </c>
      <c r="R52" s="36">
        <f t="shared" si="27"/>
        <v>46</v>
      </c>
      <c r="S52" s="197">
        <f t="shared" si="28"/>
        <v>54</v>
      </c>
      <c r="T52" s="36"/>
      <c r="U52" s="36"/>
      <c r="V52" s="198">
        <f t="shared" si="29"/>
        <v>9502</v>
      </c>
    </row>
    <row r="53" spans="1:22">
      <c r="A53" s="1" t="s">
        <v>20</v>
      </c>
      <c r="B53" s="15">
        <v>31</v>
      </c>
      <c r="C53" s="15" t="s">
        <v>77</v>
      </c>
      <c r="D53" s="15"/>
      <c r="E53" s="15">
        <v>5</v>
      </c>
      <c r="F53" s="15">
        <v>2</v>
      </c>
      <c r="G53" s="15">
        <v>5</v>
      </c>
      <c r="H53" s="15">
        <v>32</v>
      </c>
      <c r="I53" s="198">
        <f t="shared" si="21"/>
        <v>37</v>
      </c>
      <c r="J53" s="198">
        <v>32595</v>
      </c>
      <c r="K53" s="1" t="s">
        <v>20</v>
      </c>
      <c r="L53" s="36">
        <f t="shared" si="30"/>
        <v>39</v>
      </c>
      <c r="M53" s="36">
        <f t="shared" si="22"/>
        <v>0</v>
      </c>
      <c r="N53" s="36">
        <f t="shared" si="23"/>
        <v>0</v>
      </c>
      <c r="O53" s="36">
        <f t="shared" si="24"/>
        <v>5</v>
      </c>
      <c r="P53" s="36">
        <f t="shared" si="25"/>
        <v>2</v>
      </c>
      <c r="Q53" s="36">
        <f t="shared" si="26"/>
        <v>13</v>
      </c>
      <c r="R53" s="36">
        <f t="shared" si="27"/>
        <v>32</v>
      </c>
      <c r="S53" s="197">
        <f t="shared" si="28"/>
        <v>45</v>
      </c>
      <c r="T53" s="36"/>
      <c r="U53" s="36"/>
      <c r="V53" s="198">
        <f t="shared" si="29"/>
        <v>32599</v>
      </c>
    </row>
    <row r="54" spans="1:22">
      <c r="A54" s="1" t="s">
        <v>21</v>
      </c>
      <c r="B54" s="15">
        <v>34</v>
      </c>
      <c r="C54" s="15">
        <v>2</v>
      </c>
      <c r="D54" s="15">
        <v>6</v>
      </c>
      <c r="E54" s="15">
        <v>2</v>
      </c>
      <c r="F54" s="15">
        <v>1</v>
      </c>
      <c r="G54" s="15">
        <v>1</v>
      </c>
      <c r="H54" s="15">
        <v>44</v>
      </c>
      <c r="I54" s="198">
        <f t="shared" si="21"/>
        <v>45</v>
      </c>
      <c r="J54" s="198">
        <v>16055</v>
      </c>
      <c r="K54" s="1" t="s">
        <v>21</v>
      </c>
      <c r="L54" s="36">
        <f t="shared" si="30"/>
        <v>36</v>
      </c>
      <c r="M54" s="36">
        <f t="shared" si="22"/>
        <v>2</v>
      </c>
      <c r="N54" s="36">
        <f t="shared" si="23"/>
        <v>6</v>
      </c>
      <c r="O54" s="36">
        <f t="shared" si="24"/>
        <v>2</v>
      </c>
      <c r="P54" s="36">
        <f t="shared" si="25"/>
        <v>1</v>
      </c>
      <c r="Q54" s="36">
        <f t="shared" si="26"/>
        <v>3</v>
      </c>
      <c r="R54" s="36">
        <f t="shared" si="27"/>
        <v>44</v>
      </c>
      <c r="S54" s="197">
        <f t="shared" si="28"/>
        <v>47</v>
      </c>
      <c r="T54" s="36"/>
      <c r="U54" s="36"/>
      <c r="V54" s="198">
        <f t="shared" si="29"/>
        <v>16062</v>
      </c>
    </row>
    <row r="55" spans="1:22">
      <c r="A55" s="1" t="s">
        <v>22</v>
      </c>
      <c r="B55" s="15">
        <v>21</v>
      </c>
      <c r="C55" s="15"/>
      <c r="D55" s="15"/>
      <c r="E55" s="15"/>
      <c r="F55" s="15"/>
      <c r="G55" s="15">
        <v>1</v>
      </c>
      <c r="H55" s="15">
        <v>20</v>
      </c>
      <c r="I55" s="198">
        <f t="shared" si="21"/>
        <v>21</v>
      </c>
      <c r="J55" s="198">
        <v>5</v>
      </c>
      <c r="K55" s="1" t="s">
        <v>22</v>
      </c>
      <c r="L55" s="36">
        <f t="shared" si="30"/>
        <v>24</v>
      </c>
      <c r="M55" s="36">
        <f t="shared" si="22"/>
        <v>0</v>
      </c>
      <c r="N55" s="36">
        <f t="shared" si="23"/>
        <v>0</v>
      </c>
      <c r="O55" s="36">
        <f t="shared" si="24"/>
        <v>0</v>
      </c>
      <c r="P55" s="36">
        <f t="shared" si="25"/>
        <v>0</v>
      </c>
      <c r="Q55" s="36">
        <f t="shared" si="26"/>
        <v>2</v>
      </c>
      <c r="R55" s="36">
        <f t="shared" si="27"/>
        <v>22</v>
      </c>
      <c r="S55" s="197">
        <f t="shared" si="28"/>
        <v>24</v>
      </c>
      <c r="T55" s="36"/>
      <c r="U55" s="36"/>
      <c r="V55" s="198">
        <f t="shared" si="29"/>
        <v>10</v>
      </c>
    </row>
    <row r="56" spans="1:22">
      <c r="A56" s="1" t="s">
        <v>23</v>
      </c>
      <c r="B56" s="15">
        <v>45</v>
      </c>
      <c r="C56" s="15">
        <v>2</v>
      </c>
      <c r="D56" s="15">
        <v>4</v>
      </c>
      <c r="E56" s="15">
        <v>3</v>
      </c>
      <c r="F56" s="15">
        <v>4</v>
      </c>
      <c r="G56" s="15">
        <v>12</v>
      </c>
      <c r="H56" s="15">
        <v>46</v>
      </c>
      <c r="I56" s="198">
        <f t="shared" si="21"/>
        <v>58</v>
      </c>
      <c r="J56" s="198">
        <v>46242</v>
      </c>
      <c r="K56" s="1" t="s">
        <v>23</v>
      </c>
      <c r="L56" s="36">
        <f t="shared" si="30"/>
        <v>63</v>
      </c>
      <c r="M56" s="36">
        <f t="shared" si="22"/>
        <v>2</v>
      </c>
      <c r="N56" s="36">
        <f t="shared" si="23"/>
        <v>4</v>
      </c>
      <c r="O56" s="36">
        <f t="shared" si="24"/>
        <v>3</v>
      </c>
      <c r="P56" s="36">
        <f t="shared" si="25"/>
        <v>4</v>
      </c>
      <c r="Q56" s="36">
        <f t="shared" si="26"/>
        <v>22</v>
      </c>
      <c r="R56" s="36">
        <f t="shared" si="27"/>
        <v>54</v>
      </c>
      <c r="S56" s="197">
        <f t="shared" si="28"/>
        <v>76</v>
      </c>
      <c r="T56" s="36"/>
      <c r="U56" s="36"/>
      <c r="V56" s="198">
        <f t="shared" si="29"/>
        <v>46248</v>
      </c>
    </row>
    <row r="57" spans="1:22">
      <c r="A57" s="1" t="s">
        <v>24</v>
      </c>
      <c r="B57" s="15">
        <v>134</v>
      </c>
      <c r="C57" s="15">
        <v>3</v>
      </c>
      <c r="D57" s="15">
        <v>1</v>
      </c>
      <c r="E57" s="15">
        <v>6</v>
      </c>
      <c r="F57" s="15">
        <v>9</v>
      </c>
      <c r="G57" s="15">
        <v>13</v>
      </c>
      <c r="H57" s="15">
        <v>140</v>
      </c>
      <c r="I57" s="198">
        <f>SUM(G57:H57)</f>
        <v>153</v>
      </c>
      <c r="J57" s="198">
        <v>231363</v>
      </c>
      <c r="K57" s="1" t="s">
        <v>24</v>
      </c>
      <c r="L57" s="36">
        <f t="shared" ref="L57:R57" si="31">SUM(B57,L34)</f>
        <v>161</v>
      </c>
      <c r="M57" s="36">
        <f t="shared" si="31"/>
        <v>3</v>
      </c>
      <c r="N57" s="36">
        <f t="shared" si="31"/>
        <v>1</v>
      </c>
      <c r="O57" s="36">
        <f t="shared" si="31"/>
        <v>6</v>
      </c>
      <c r="P57" s="36">
        <f t="shared" si="31"/>
        <v>9</v>
      </c>
      <c r="Q57" s="36">
        <f t="shared" si="31"/>
        <v>38</v>
      </c>
      <c r="R57" s="36">
        <f t="shared" si="31"/>
        <v>142</v>
      </c>
      <c r="S57" s="197">
        <f t="shared" si="28"/>
        <v>180</v>
      </c>
      <c r="T57" s="36"/>
      <c r="U57" s="36"/>
      <c r="V57" s="198">
        <f t="shared" si="29"/>
        <v>231368</v>
      </c>
    </row>
    <row r="58" spans="1:22">
      <c r="A58" s="1" t="s">
        <v>25</v>
      </c>
      <c r="B58" s="15">
        <v>57</v>
      </c>
      <c r="C58" s="15">
        <v>1</v>
      </c>
      <c r="D58" s="15">
        <v>1</v>
      </c>
      <c r="E58" s="15">
        <v>1</v>
      </c>
      <c r="F58" s="15">
        <v>6</v>
      </c>
      <c r="G58" s="15">
        <v>7</v>
      </c>
      <c r="H58" s="15">
        <v>61</v>
      </c>
      <c r="I58" s="198">
        <f t="shared" si="21"/>
        <v>68</v>
      </c>
      <c r="J58" s="198">
        <v>161768</v>
      </c>
      <c r="K58" s="1" t="s">
        <v>25</v>
      </c>
      <c r="L58" s="36">
        <f t="shared" si="30"/>
        <v>65</v>
      </c>
      <c r="M58" s="36">
        <f t="shared" si="22"/>
        <v>1</v>
      </c>
      <c r="N58" s="36">
        <f t="shared" si="23"/>
        <v>1</v>
      </c>
      <c r="O58" s="36">
        <f t="shared" si="24"/>
        <v>1</v>
      </c>
      <c r="P58" s="36">
        <f t="shared" si="25"/>
        <v>6</v>
      </c>
      <c r="Q58" s="36">
        <f t="shared" si="26"/>
        <v>15</v>
      </c>
      <c r="R58" s="36">
        <f t="shared" si="27"/>
        <v>61</v>
      </c>
      <c r="S58" s="197">
        <f t="shared" si="28"/>
        <v>76</v>
      </c>
      <c r="T58" s="36"/>
      <c r="U58" s="36"/>
      <c r="V58" s="198">
        <f t="shared" si="29"/>
        <v>161770</v>
      </c>
    </row>
    <row r="59" spans="1:22">
      <c r="A59" s="1" t="s">
        <v>26</v>
      </c>
      <c r="B59" s="30">
        <v>30</v>
      </c>
      <c r="C59" s="30">
        <v>1</v>
      </c>
      <c r="D59" s="30">
        <v>3</v>
      </c>
      <c r="E59" s="30">
        <v>1</v>
      </c>
      <c r="F59" s="30">
        <v>1</v>
      </c>
      <c r="G59" s="30">
        <v>13</v>
      </c>
      <c r="H59" s="30">
        <v>23</v>
      </c>
      <c r="I59" s="198">
        <f t="shared" si="21"/>
        <v>36</v>
      </c>
      <c r="J59" s="198">
        <v>24815</v>
      </c>
      <c r="K59" s="1" t="s">
        <v>26</v>
      </c>
      <c r="L59" s="36">
        <f t="shared" si="30"/>
        <v>40</v>
      </c>
      <c r="M59" s="36">
        <f t="shared" si="22"/>
        <v>1</v>
      </c>
      <c r="N59" s="36">
        <f t="shared" si="23"/>
        <v>3</v>
      </c>
      <c r="O59" s="36">
        <f t="shared" si="24"/>
        <v>1</v>
      </c>
      <c r="P59" s="36">
        <f t="shared" si="25"/>
        <v>1</v>
      </c>
      <c r="Q59" s="36">
        <f t="shared" si="26"/>
        <v>22</v>
      </c>
      <c r="R59" s="36">
        <f t="shared" si="27"/>
        <v>24</v>
      </c>
      <c r="S59" s="197">
        <f t="shared" si="28"/>
        <v>46</v>
      </c>
      <c r="T59" s="36"/>
      <c r="U59" s="36"/>
      <c r="V59" s="198">
        <f t="shared" si="29"/>
        <v>24817</v>
      </c>
    </row>
    <row r="60" spans="1:22">
      <c r="A60" s="1" t="s">
        <v>27</v>
      </c>
      <c r="B60" s="30">
        <v>4</v>
      </c>
      <c r="C60" s="30"/>
      <c r="D60" s="30"/>
      <c r="E60" s="30"/>
      <c r="F60" s="30"/>
      <c r="G60" s="30">
        <v>4</v>
      </c>
      <c r="H60" s="30">
        <v>0</v>
      </c>
      <c r="I60" s="198">
        <f t="shared" si="21"/>
        <v>4</v>
      </c>
      <c r="J60" s="198">
        <v>1</v>
      </c>
      <c r="K60" s="1" t="s">
        <v>27</v>
      </c>
      <c r="L60" s="36">
        <f t="shared" si="30"/>
        <v>8</v>
      </c>
      <c r="M60" s="36">
        <f t="shared" si="22"/>
        <v>0</v>
      </c>
      <c r="N60" s="36">
        <f t="shared" si="23"/>
        <v>0</v>
      </c>
      <c r="O60" s="36">
        <f t="shared" si="24"/>
        <v>0</v>
      </c>
      <c r="P60" s="36">
        <f t="shared" si="25"/>
        <v>0</v>
      </c>
      <c r="Q60" s="36">
        <f t="shared" si="26"/>
        <v>8</v>
      </c>
      <c r="R60" s="36">
        <f t="shared" si="27"/>
        <v>0</v>
      </c>
      <c r="S60" s="197">
        <f t="shared" si="28"/>
        <v>8</v>
      </c>
      <c r="T60" s="36"/>
      <c r="U60" s="36"/>
      <c r="V60" s="198">
        <f t="shared" si="29"/>
        <v>3</v>
      </c>
    </row>
    <row r="61" spans="1:22">
      <c r="A61" s="1" t="s">
        <v>28</v>
      </c>
      <c r="B61" s="11">
        <f>SUM(B51:B60)</f>
        <v>418</v>
      </c>
      <c r="C61" s="11">
        <f>SUM(C51:C60)</f>
        <v>13</v>
      </c>
      <c r="D61" s="11">
        <f>SUM(D51:D60)</f>
        <v>15</v>
      </c>
      <c r="E61" s="36">
        <f>E51+E52+E53+E54+E55+E56+E57+E58+E59+E60</f>
        <v>19</v>
      </c>
      <c r="F61" s="12">
        <v>0</v>
      </c>
      <c r="G61" s="36">
        <f>SUM(G51:G60)</f>
        <v>65</v>
      </c>
      <c r="H61" s="36">
        <f>SUM(H51:H60)</f>
        <v>427</v>
      </c>
      <c r="I61" s="198">
        <f>SUM(I51:I60)</f>
        <v>492</v>
      </c>
      <c r="J61" s="198">
        <f>SUM(J51:J60)</f>
        <v>522447</v>
      </c>
      <c r="K61" s="1" t="s">
        <v>28</v>
      </c>
      <c r="L61" s="36">
        <f t="shared" ref="L61:V61" si="32">SUM(L51:L60)</f>
        <v>522</v>
      </c>
      <c r="M61" s="36">
        <f t="shared" si="32"/>
        <v>13</v>
      </c>
      <c r="N61" s="36">
        <f t="shared" si="32"/>
        <v>15</v>
      </c>
      <c r="O61" s="36">
        <f t="shared" si="32"/>
        <v>19</v>
      </c>
      <c r="P61" s="36">
        <f t="shared" si="32"/>
        <v>26</v>
      </c>
      <c r="Q61" s="36">
        <f t="shared" si="32"/>
        <v>156</v>
      </c>
      <c r="R61" s="36">
        <f t="shared" si="32"/>
        <v>440</v>
      </c>
      <c r="S61" s="197">
        <f t="shared" si="32"/>
        <v>596</v>
      </c>
      <c r="T61" s="36"/>
      <c r="U61" s="36"/>
      <c r="V61" s="198">
        <f t="shared" si="32"/>
        <v>522502</v>
      </c>
    </row>
    <row r="62" spans="1:2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>
      <c r="A63" s="19"/>
      <c r="B63" s="20"/>
      <c r="C63" s="21" t="s">
        <v>33</v>
      </c>
      <c r="D63" s="20"/>
      <c r="E63" s="20"/>
      <c r="F63" s="20"/>
      <c r="G63" s="20"/>
      <c r="H63" s="20"/>
      <c r="I63" s="20"/>
      <c r="J63" s="20"/>
      <c r="K63" s="20"/>
      <c r="L63" s="20"/>
      <c r="M63" s="21" t="s">
        <v>33</v>
      </c>
      <c r="N63" s="20"/>
      <c r="O63" s="20"/>
      <c r="P63" s="20"/>
      <c r="Q63" s="20"/>
      <c r="R63" s="20"/>
      <c r="S63" s="20"/>
      <c r="T63" s="20"/>
      <c r="U63" s="20"/>
      <c r="V63" s="22"/>
    </row>
    <row r="64" spans="1:22">
      <c r="A64" s="19"/>
      <c r="B64" s="23">
        <v>92</v>
      </c>
      <c r="C64" s="23">
        <v>0</v>
      </c>
      <c r="D64" s="23">
        <v>0</v>
      </c>
      <c r="E64" s="23">
        <v>1</v>
      </c>
      <c r="F64" s="23">
        <v>0</v>
      </c>
      <c r="G64" s="23">
        <v>57</v>
      </c>
      <c r="H64" s="23">
        <v>35</v>
      </c>
      <c r="I64" s="23">
        <v>92</v>
      </c>
      <c r="J64" s="23">
        <v>3194</v>
      </c>
      <c r="K64" s="20"/>
      <c r="L64" s="23">
        <v>225</v>
      </c>
      <c r="M64" s="23">
        <v>0</v>
      </c>
      <c r="N64" s="23">
        <v>0</v>
      </c>
      <c r="O64" s="23">
        <v>1</v>
      </c>
      <c r="P64" s="23">
        <v>0</v>
      </c>
      <c r="Q64" s="23">
        <v>151</v>
      </c>
      <c r="R64" s="23">
        <v>74</v>
      </c>
      <c r="S64" s="23">
        <v>225</v>
      </c>
      <c r="T64" s="23"/>
      <c r="U64" s="23"/>
      <c r="V64" s="24">
        <v>4192</v>
      </c>
    </row>
    <row r="65" spans="1:22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2"/>
    </row>
    <row r="66" spans="1:22">
      <c r="A66" s="19"/>
      <c r="B66" s="20"/>
      <c r="C66" s="21" t="s">
        <v>62</v>
      </c>
      <c r="D66" s="20"/>
      <c r="E66" s="20"/>
      <c r="F66" s="20"/>
      <c r="G66" s="20"/>
      <c r="H66" s="20"/>
      <c r="I66" s="20"/>
      <c r="J66" s="20"/>
      <c r="K66" s="25"/>
      <c r="L66" s="20"/>
      <c r="M66" s="21" t="s">
        <v>62</v>
      </c>
      <c r="N66" s="20"/>
      <c r="O66" s="20"/>
      <c r="P66" s="20"/>
      <c r="Q66" s="20"/>
      <c r="R66" s="20"/>
      <c r="S66" s="20"/>
      <c r="T66" s="20"/>
      <c r="U66" s="20"/>
      <c r="V66" s="22"/>
    </row>
    <row r="67" spans="1:22">
      <c r="A67" s="26"/>
      <c r="B67" s="23">
        <v>127.8</v>
      </c>
      <c r="C67" s="23">
        <v>0.2</v>
      </c>
      <c r="D67" s="23">
        <v>0.8</v>
      </c>
      <c r="E67" s="23">
        <v>0.2</v>
      </c>
      <c r="F67" s="23">
        <v>0</v>
      </c>
      <c r="G67" s="27">
        <v>69.5</v>
      </c>
      <c r="H67" s="27">
        <v>61.4</v>
      </c>
      <c r="I67" s="27">
        <v>130.9</v>
      </c>
      <c r="J67" s="27">
        <v>1184.7</v>
      </c>
      <c r="K67" s="28"/>
      <c r="L67" s="23">
        <f>SUM(L44,B67)</f>
        <v>194.1</v>
      </c>
      <c r="M67" s="23">
        <f t="shared" ref="M67:S67" si="33">SUM(M44,C67)</f>
        <v>0.30000000000000004</v>
      </c>
      <c r="N67" s="23">
        <f t="shared" si="33"/>
        <v>1.5</v>
      </c>
      <c r="O67" s="23">
        <f t="shared" si="33"/>
        <v>0.5</v>
      </c>
      <c r="P67" s="23">
        <f t="shared" si="33"/>
        <v>0</v>
      </c>
      <c r="Q67" s="23">
        <f t="shared" si="33"/>
        <v>122.9</v>
      </c>
      <c r="R67" s="23">
        <f t="shared" si="33"/>
        <v>75.3</v>
      </c>
      <c r="S67" s="23">
        <f t="shared" si="33"/>
        <v>198.2</v>
      </c>
      <c r="T67" s="27"/>
      <c r="U67" s="27"/>
      <c r="V67" s="27">
        <f>SUM(V44,J67)</f>
        <v>2173.6000000000004</v>
      </c>
    </row>
    <row r="68" spans="1:22">
      <c r="A68" s="41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>
      <c r="A69" s="43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>
      <c r="A70" s="1" t="s">
        <v>29</v>
      </c>
      <c r="B70" s="4"/>
      <c r="C70" s="4"/>
      <c r="D70" s="2"/>
      <c r="E70" s="5" t="s">
        <v>44</v>
      </c>
      <c r="F70" s="2"/>
      <c r="G70" s="3"/>
      <c r="H70" s="1" t="s">
        <v>45</v>
      </c>
      <c r="I70" s="2"/>
      <c r="J70" s="3"/>
      <c r="K70" s="1" t="s">
        <v>0</v>
      </c>
      <c r="L70" s="4"/>
      <c r="M70" s="2"/>
      <c r="N70" s="5" t="s">
        <v>36</v>
      </c>
      <c r="O70" s="4"/>
      <c r="P70" s="2"/>
      <c r="Q70" s="3"/>
      <c r="R70" s="7" t="s">
        <v>46</v>
      </c>
      <c r="S70" s="6"/>
      <c r="T70" s="6"/>
      <c r="U70" s="6"/>
      <c r="V70" s="3"/>
    </row>
    <row r="71" spans="1:22">
      <c r="A71" s="4"/>
      <c r="B71" s="1" t="s">
        <v>1</v>
      </c>
      <c r="C71" s="4"/>
      <c r="D71" s="4"/>
      <c r="E71" s="4"/>
      <c r="F71" s="4"/>
      <c r="G71" s="4"/>
      <c r="H71" s="1" t="s">
        <v>2</v>
      </c>
      <c r="I71" s="4"/>
      <c r="J71" s="4"/>
      <c r="K71" s="4"/>
      <c r="L71" s="1" t="s">
        <v>1</v>
      </c>
      <c r="M71" s="4"/>
      <c r="N71" s="4"/>
      <c r="O71" s="4"/>
      <c r="P71" s="4"/>
      <c r="Q71" s="4"/>
      <c r="R71" s="1" t="s">
        <v>2</v>
      </c>
      <c r="S71" s="4"/>
      <c r="T71" s="4"/>
      <c r="U71" s="4"/>
      <c r="V71" s="4"/>
    </row>
    <row r="72" spans="1:22">
      <c r="A72" s="1" t="s">
        <v>3</v>
      </c>
      <c r="B72" s="1" t="s">
        <v>4</v>
      </c>
      <c r="C72" s="4"/>
      <c r="D72" s="4"/>
      <c r="E72" s="4"/>
      <c r="F72" s="4"/>
      <c r="G72" s="8" t="s">
        <v>5</v>
      </c>
      <c r="H72" s="8" t="s">
        <v>6</v>
      </c>
      <c r="I72" s="4"/>
      <c r="J72" s="196" t="s">
        <v>7</v>
      </c>
      <c r="K72" s="1" t="s">
        <v>3</v>
      </c>
      <c r="L72" s="1" t="s">
        <v>8</v>
      </c>
      <c r="M72" s="4"/>
      <c r="N72" s="4"/>
      <c r="O72" s="4"/>
      <c r="P72" s="4"/>
      <c r="Q72" s="8" t="s">
        <v>5</v>
      </c>
      <c r="R72" s="8" t="s">
        <v>6</v>
      </c>
      <c r="S72" s="4"/>
      <c r="T72" s="4"/>
      <c r="U72" s="4"/>
      <c r="V72" s="196" t="s">
        <v>7</v>
      </c>
    </row>
    <row r="73" spans="1:22">
      <c r="A73" s="8" t="s">
        <v>9</v>
      </c>
      <c r="B73" s="10" t="s">
        <v>10</v>
      </c>
      <c r="C73" s="10" t="s">
        <v>11</v>
      </c>
      <c r="D73" s="10" t="s">
        <v>12</v>
      </c>
      <c r="E73" s="10" t="s">
        <v>13</v>
      </c>
      <c r="F73" s="10" t="s">
        <v>14</v>
      </c>
      <c r="G73" s="8" t="s">
        <v>15</v>
      </c>
      <c r="H73" s="8" t="s">
        <v>15</v>
      </c>
      <c r="I73" s="196" t="s">
        <v>16</v>
      </c>
      <c r="J73" s="196" t="s">
        <v>17</v>
      </c>
      <c r="K73" s="8" t="s">
        <v>9</v>
      </c>
      <c r="L73" s="10" t="s">
        <v>10</v>
      </c>
      <c r="M73" s="10" t="s">
        <v>11</v>
      </c>
      <c r="N73" s="10" t="s">
        <v>12</v>
      </c>
      <c r="O73" s="10" t="s">
        <v>13</v>
      </c>
      <c r="P73" s="10" t="s">
        <v>14</v>
      </c>
      <c r="Q73" s="8" t="s">
        <v>15</v>
      </c>
      <c r="R73" s="8" t="s">
        <v>15</v>
      </c>
      <c r="S73" s="196" t="s">
        <v>16</v>
      </c>
      <c r="T73" s="8"/>
      <c r="U73" s="8"/>
      <c r="V73" s="196" t="s">
        <v>17</v>
      </c>
    </row>
    <row r="74" spans="1:22">
      <c r="A74" s="1" t="s">
        <v>18</v>
      </c>
      <c r="B74" s="11">
        <v>7</v>
      </c>
      <c r="C74" s="11"/>
      <c r="D74" s="11"/>
      <c r="E74" s="11"/>
      <c r="F74" s="11"/>
      <c r="G74" s="11">
        <v>7</v>
      </c>
      <c r="H74" s="11">
        <v>0</v>
      </c>
      <c r="I74" s="198">
        <f t="shared" ref="I74:I83" si="34">SUM(G74:H74)</f>
        <v>7</v>
      </c>
      <c r="J74" s="198">
        <v>4</v>
      </c>
      <c r="K74" s="1" t="s">
        <v>18</v>
      </c>
      <c r="L74" s="36">
        <f>SUM(B74,L51)</f>
        <v>47</v>
      </c>
      <c r="M74" s="36">
        <f t="shared" ref="M74:M83" si="35">SUM(C74,M51)</f>
        <v>0</v>
      </c>
      <c r="N74" s="36">
        <f t="shared" ref="N74:N83" si="36">SUM(D74,N51)</f>
        <v>0</v>
      </c>
      <c r="O74" s="36">
        <f t="shared" ref="O74:O83" si="37">SUM(E74,O51)</f>
        <v>0</v>
      </c>
      <c r="P74" s="36">
        <f t="shared" ref="P74:P83" si="38">SUM(F74,P51)</f>
        <v>0</v>
      </c>
      <c r="Q74" s="36">
        <f t="shared" ref="Q74:Q83" si="39">SUM(G74,Q51)</f>
        <v>32</v>
      </c>
      <c r="R74" s="36">
        <f t="shared" ref="R74:R83" si="40">SUM(H74,R51)</f>
        <v>15</v>
      </c>
      <c r="S74" s="197">
        <f t="shared" ref="S74:S83" si="41">SUM(I74,S51)</f>
        <v>47</v>
      </c>
      <c r="T74" s="36"/>
      <c r="U74" s="36"/>
      <c r="V74" s="198">
        <f t="shared" ref="V74:V83" si="42">SUM(J74,V51)</f>
        <v>127</v>
      </c>
    </row>
    <row r="75" spans="1:22">
      <c r="A75" s="1" t="s">
        <v>19</v>
      </c>
      <c r="B75" s="11">
        <v>4</v>
      </c>
      <c r="C75" s="11"/>
      <c r="D75" s="11"/>
      <c r="E75" s="11" t="s">
        <v>77</v>
      </c>
      <c r="F75" s="11">
        <v>1</v>
      </c>
      <c r="G75" s="11">
        <v>2</v>
      </c>
      <c r="H75" s="11">
        <v>3</v>
      </c>
      <c r="I75" s="198">
        <f t="shared" si="34"/>
        <v>5</v>
      </c>
      <c r="J75" s="198">
        <v>22674</v>
      </c>
      <c r="K75" s="1" t="s">
        <v>19</v>
      </c>
      <c r="L75" s="36">
        <f t="shared" ref="L75:L83" si="43">SUM(B75,L52)</f>
        <v>50</v>
      </c>
      <c r="M75" s="36">
        <f t="shared" si="35"/>
        <v>4</v>
      </c>
      <c r="N75" s="36">
        <f t="shared" si="36"/>
        <v>0</v>
      </c>
      <c r="O75" s="36">
        <f t="shared" si="37"/>
        <v>1</v>
      </c>
      <c r="P75" s="36">
        <f t="shared" si="38"/>
        <v>4</v>
      </c>
      <c r="Q75" s="36">
        <f t="shared" si="39"/>
        <v>10</v>
      </c>
      <c r="R75" s="36">
        <f t="shared" si="40"/>
        <v>49</v>
      </c>
      <c r="S75" s="197">
        <f t="shared" si="41"/>
        <v>59</v>
      </c>
      <c r="T75" s="36"/>
      <c r="U75" s="36"/>
      <c r="V75" s="198">
        <f t="shared" si="42"/>
        <v>32176</v>
      </c>
    </row>
    <row r="76" spans="1:22">
      <c r="A76" s="1" t="s">
        <v>20</v>
      </c>
      <c r="B76" s="11">
        <v>7</v>
      </c>
      <c r="C76" s="11"/>
      <c r="D76" s="11"/>
      <c r="E76" s="11"/>
      <c r="F76" s="11"/>
      <c r="G76" s="11">
        <v>3</v>
      </c>
      <c r="H76" s="11">
        <v>5</v>
      </c>
      <c r="I76" s="198">
        <f t="shared" si="34"/>
        <v>8</v>
      </c>
      <c r="J76" s="198">
        <v>53</v>
      </c>
      <c r="K76" s="1" t="s">
        <v>20</v>
      </c>
      <c r="L76" s="36">
        <f t="shared" si="43"/>
        <v>46</v>
      </c>
      <c r="M76" s="36">
        <f t="shared" si="35"/>
        <v>0</v>
      </c>
      <c r="N76" s="36">
        <f t="shared" si="36"/>
        <v>0</v>
      </c>
      <c r="O76" s="36">
        <f t="shared" si="37"/>
        <v>5</v>
      </c>
      <c r="P76" s="36">
        <f t="shared" si="38"/>
        <v>2</v>
      </c>
      <c r="Q76" s="36">
        <f t="shared" si="39"/>
        <v>16</v>
      </c>
      <c r="R76" s="36">
        <f t="shared" si="40"/>
        <v>37</v>
      </c>
      <c r="S76" s="197">
        <f t="shared" si="41"/>
        <v>53</v>
      </c>
      <c r="T76" s="36"/>
      <c r="U76" s="36"/>
      <c r="V76" s="198">
        <f t="shared" si="42"/>
        <v>32652</v>
      </c>
    </row>
    <row r="77" spans="1:22">
      <c r="A77" s="1" t="s">
        <v>21</v>
      </c>
      <c r="B77" s="11">
        <v>2</v>
      </c>
      <c r="C77" s="11">
        <v>1</v>
      </c>
      <c r="D77" s="11"/>
      <c r="E77" s="11">
        <v>2</v>
      </c>
      <c r="F77" s="11">
        <v>2</v>
      </c>
      <c r="G77" s="11">
        <v>1</v>
      </c>
      <c r="H77" s="11">
        <v>6</v>
      </c>
      <c r="I77" s="198">
        <f t="shared" si="34"/>
        <v>7</v>
      </c>
      <c r="J77" s="198">
        <v>45638</v>
      </c>
      <c r="K77" s="1" t="s">
        <v>21</v>
      </c>
      <c r="L77" s="36">
        <f t="shared" si="43"/>
        <v>38</v>
      </c>
      <c r="M77" s="36">
        <f t="shared" si="35"/>
        <v>3</v>
      </c>
      <c r="N77" s="36">
        <f t="shared" si="36"/>
        <v>6</v>
      </c>
      <c r="O77" s="36">
        <f t="shared" si="37"/>
        <v>4</v>
      </c>
      <c r="P77" s="36">
        <f t="shared" si="38"/>
        <v>3</v>
      </c>
      <c r="Q77" s="36">
        <f t="shared" si="39"/>
        <v>4</v>
      </c>
      <c r="R77" s="36">
        <f t="shared" si="40"/>
        <v>50</v>
      </c>
      <c r="S77" s="197">
        <f t="shared" si="41"/>
        <v>54</v>
      </c>
      <c r="T77" s="36"/>
      <c r="U77" s="36"/>
      <c r="V77" s="198">
        <f t="shared" si="42"/>
        <v>61700</v>
      </c>
    </row>
    <row r="78" spans="1:22">
      <c r="A78" s="1" t="s">
        <v>22</v>
      </c>
      <c r="B78" s="11">
        <v>11</v>
      </c>
      <c r="C78" s="11"/>
      <c r="D78" s="11"/>
      <c r="E78" s="11"/>
      <c r="F78" s="11"/>
      <c r="G78" s="11">
        <v>2</v>
      </c>
      <c r="H78" s="11">
        <v>9</v>
      </c>
      <c r="I78" s="198">
        <f t="shared" si="34"/>
        <v>11</v>
      </c>
      <c r="J78" s="198">
        <v>7</v>
      </c>
      <c r="K78" s="1" t="s">
        <v>22</v>
      </c>
      <c r="L78" s="36">
        <f t="shared" si="43"/>
        <v>35</v>
      </c>
      <c r="M78" s="36">
        <f t="shared" si="35"/>
        <v>0</v>
      </c>
      <c r="N78" s="36">
        <f t="shared" si="36"/>
        <v>0</v>
      </c>
      <c r="O78" s="36">
        <f t="shared" si="37"/>
        <v>0</v>
      </c>
      <c r="P78" s="36">
        <f t="shared" si="38"/>
        <v>0</v>
      </c>
      <c r="Q78" s="36">
        <f t="shared" si="39"/>
        <v>4</v>
      </c>
      <c r="R78" s="36">
        <f t="shared" si="40"/>
        <v>31</v>
      </c>
      <c r="S78" s="197">
        <f t="shared" si="41"/>
        <v>35</v>
      </c>
      <c r="T78" s="36"/>
      <c r="U78" s="36"/>
      <c r="V78" s="198">
        <f t="shared" si="42"/>
        <v>17</v>
      </c>
    </row>
    <row r="79" spans="1:22">
      <c r="A79" s="1" t="s">
        <v>23</v>
      </c>
      <c r="B79" s="15">
        <v>6</v>
      </c>
      <c r="C79" s="15"/>
      <c r="D79" s="15"/>
      <c r="E79" s="15">
        <v>1</v>
      </c>
      <c r="F79" s="15">
        <v>1</v>
      </c>
      <c r="G79" s="15">
        <v>7</v>
      </c>
      <c r="H79" s="15">
        <v>1</v>
      </c>
      <c r="I79" s="198">
        <f>SUM(G79:H79)</f>
        <v>8</v>
      </c>
      <c r="J79" s="198">
        <v>9977</v>
      </c>
      <c r="K79" s="1" t="s">
        <v>23</v>
      </c>
      <c r="L79" s="36">
        <f t="shared" ref="L79:R79" si="44">SUM(B79,L56)</f>
        <v>69</v>
      </c>
      <c r="M79" s="36">
        <f t="shared" si="44"/>
        <v>2</v>
      </c>
      <c r="N79" s="36">
        <f t="shared" si="44"/>
        <v>4</v>
      </c>
      <c r="O79" s="36">
        <f t="shared" si="44"/>
        <v>4</v>
      </c>
      <c r="P79" s="36">
        <f t="shared" si="44"/>
        <v>5</v>
      </c>
      <c r="Q79" s="36">
        <f t="shared" si="44"/>
        <v>29</v>
      </c>
      <c r="R79" s="36">
        <f t="shared" si="44"/>
        <v>55</v>
      </c>
      <c r="S79" s="197">
        <f t="shared" si="41"/>
        <v>84</v>
      </c>
      <c r="T79" s="36"/>
      <c r="U79" s="36"/>
      <c r="V79" s="198">
        <f t="shared" si="42"/>
        <v>56225</v>
      </c>
    </row>
    <row r="80" spans="1:22">
      <c r="A80" s="1" t="s">
        <v>24</v>
      </c>
      <c r="B80" s="11">
        <v>18</v>
      </c>
      <c r="C80" s="11"/>
      <c r="D80" s="11"/>
      <c r="E80" s="11"/>
      <c r="F80" s="11"/>
      <c r="G80" s="11">
        <v>6</v>
      </c>
      <c r="H80" s="11">
        <v>12</v>
      </c>
      <c r="I80" s="198">
        <f t="shared" si="34"/>
        <v>18</v>
      </c>
      <c r="J80" s="198">
        <v>41</v>
      </c>
      <c r="K80" s="1" t="s">
        <v>24</v>
      </c>
      <c r="L80" s="36">
        <f t="shared" si="43"/>
        <v>179</v>
      </c>
      <c r="M80" s="36">
        <f t="shared" si="35"/>
        <v>3</v>
      </c>
      <c r="N80" s="36">
        <f t="shared" si="36"/>
        <v>1</v>
      </c>
      <c r="O80" s="36">
        <f t="shared" si="37"/>
        <v>6</v>
      </c>
      <c r="P80" s="36">
        <f t="shared" si="38"/>
        <v>9</v>
      </c>
      <c r="Q80" s="36">
        <f t="shared" si="39"/>
        <v>44</v>
      </c>
      <c r="R80" s="36">
        <f t="shared" si="40"/>
        <v>154</v>
      </c>
      <c r="S80" s="197">
        <f t="shared" si="41"/>
        <v>198</v>
      </c>
      <c r="T80" s="36"/>
      <c r="U80" s="36"/>
      <c r="V80" s="198">
        <f t="shared" si="42"/>
        <v>231409</v>
      </c>
    </row>
    <row r="81" spans="1:22">
      <c r="A81" s="1" t="s">
        <v>25</v>
      </c>
      <c r="B81" s="11">
        <v>16</v>
      </c>
      <c r="C81" s="11"/>
      <c r="D81" s="11"/>
      <c r="E81" s="11"/>
      <c r="F81" s="11"/>
      <c r="G81" s="11">
        <v>11</v>
      </c>
      <c r="H81" s="11">
        <v>5</v>
      </c>
      <c r="I81" s="198">
        <f t="shared" si="34"/>
        <v>16</v>
      </c>
      <c r="J81" s="198">
        <v>76</v>
      </c>
      <c r="K81" s="1" t="s">
        <v>25</v>
      </c>
      <c r="L81" s="36">
        <f t="shared" si="43"/>
        <v>81</v>
      </c>
      <c r="M81" s="36">
        <f t="shared" si="35"/>
        <v>1</v>
      </c>
      <c r="N81" s="36">
        <f t="shared" si="36"/>
        <v>1</v>
      </c>
      <c r="O81" s="36">
        <f t="shared" si="37"/>
        <v>1</v>
      </c>
      <c r="P81" s="36">
        <f t="shared" si="38"/>
        <v>6</v>
      </c>
      <c r="Q81" s="36">
        <f t="shared" si="39"/>
        <v>26</v>
      </c>
      <c r="R81" s="36">
        <f t="shared" si="40"/>
        <v>66</v>
      </c>
      <c r="S81" s="197">
        <f t="shared" si="41"/>
        <v>92</v>
      </c>
      <c r="T81" s="36"/>
      <c r="U81" s="36"/>
      <c r="V81" s="198">
        <f t="shared" si="42"/>
        <v>161846</v>
      </c>
    </row>
    <row r="82" spans="1:22">
      <c r="A82" s="1" t="s">
        <v>26</v>
      </c>
      <c r="B82" s="11">
        <v>9</v>
      </c>
      <c r="C82" s="11"/>
      <c r="D82" s="11"/>
      <c r="E82" s="11" t="s">
        <v>77</v>
      </c>
      <c r="F82" s="11" t="s">
        <v>77</v>
      </c>
      <c r="G82" s="11">
        <v>9</v>
      </c>
      <c r="H82" s="11">
        <v>0</v>
      </c>
      <c r="I82" s="198">
        <f t="shared" si="34"/>
        <v>9</v>
      </c>
      <c r="J82" s="198">
        <v>2</v>
      </c>
      <c r="K82" s="1" t="s">
        <v>26</v>
      </c>
      <c r="L82" s="36">
        <f t="shared" si="43"/>
        <v>49</v>
      </c>
      <c r="M82" s="36">
        <f t="shared" si="35"/>
        <v>1</v>
      </c>
      <c r="N82" s="36">
        <f t="shared" si="36"/>
        <v>3</v>
      </c>
      <c r="O82" s="36">
        <f t="shared" si="37"/>
        <v>1</v>
      </c>
      <c r="P82" s="36">
        <f t="shared" si="38"/>
        <v>1</v>
      </c>
      <c r="Q82" s="36">
        <f t="shared" si="39"/>
        <v>31</v>
      </c>
      <c r="R82" s="36">
        <f t="shared" si="40"/>
        <v>24</v>
      </c>
      <c r="S82" s="197">
        <f t="shared" si="41"/>
        <v>55</v>
      </c>
      <c r="T82" s="36"/>
      <c r="U82" s="36"/>
      <c r="V82" s="198">
        <f t="shared" si="42"/>
        <v>24819</v>
      </c>
    </row>
    <row r="83" spans="1:22">
      <c r="A83" s="1" t="s">
        <v>27</v>
      </c>
      <c r="B83" s="11">
        <v>10</v>
      </c>
      <c r="C83" s="11"/>
      <c r="D83" s="11"/>
      <c r="E83" s="11"/>
      <c r="F83" s="11"/>
      <c r="G83" s="11">
        <v>10</v>
      </c>
      <c r="H83" s="11">
        <v>0</v>
      </c>
      <c r="I83" s="198">
        <f t="shared" si="34"/>
        <v>10</v>
      </c>
      <c r="J83" s="198">
        <v>4</v>
      </c>
      <c r="K83" s="1" t="s">
        <v>27</v>
      </c>
      <c r="L83" s="36">
        <f t="shared" si="43"/>
        <v>18</v>
      </c>
      <c r="M83" s="36">
        <f t="shared" si="35"/>
        <v>0</v>
      </c>
      <c r="N83" s="36">
        <f t="shared" si="36"/>
        <v>0</v>
      </c>
      <c r="O83" s="36">
        <f t="shared" si="37"/>
        <v>0</v>
      </c>
      <c r="P83" s="36">
        <f t="shared" si="38"/>
        <v>0</v>
      </c>
      <c r="Q83" s="36">
        <f t="shared" si="39"/>
        <v>18</v>
      </c>
      <c r="R83" s="36">
        <f t="shared" si="40"/>
        <v>0</v>
      </c>
      <c r="S83" s="197">
        <f t="shared" si="41"/>
        <v>18</v>
      </c>
      <c r="T83" s="36"/>
      <c r="U83" s="36"/>
      <c r="V83" s="198">
        <f t="shared" si="42"/>
        <v>7</v>
      </c>
    </row>
    <row r="84" spans="1:22">
      <c r="A84" s="1" t="s">
        <v>28</v>
      </c>
      <c r="B84" s="11">
        <f t="shared" ref="B84:J84" si="45">SUM(B74:B83)</f>
        <v>90</v>
      </c>
      <c r="C84" s="11">
        <f t="shared" si="45"/>
        <v>1</v>
      </c>
      <c r="D84" s="11">
        <f t="shared" si="45"/>
        <v>0</v>
      </c>
      <c r="E84" s="11">
        <f t="shared" si="45"/>
        <v>3</v>
      </c>
      <c r="F84" s="11">
        <f t="shared" si="45"/>
        <v>4</v>
      </c>
      <c r="G84" s="36">
        <f t="shared" si="45"/>
        <v>58</v>
      </c>
      <c r="H84" s="36">
        <f t="shared" si="45"/>
        <v>41</v>
      </c>
      <c r="I84" s="198">
        <f t="shared" si="45"/>
        <v>99</v>
      </c>
      <c r="J84" s="198">
        <f t="shared" si="45"/>
        <v>78476</v>
      </c>
      <c r="K84" s="1" t="s">
        <v>28</v>
      </c>
      <c r="L84" s="36">
        <f t="shared" ref="L84:V84" si="46">SUM(L74:L83)</f>
        <v>612</v>
      </c>
      <c r="M84" s="36">
        <f t="shared" si="46"/>
        <v>14</v>
      </c>
      <c r="N84" s="36">
        <f t="shared" si="46"/>
        <v>15</v>
      </c>
      <c r="O84" s="36">
        <f t="shared" si="46"/>
        <v>22</v>
      </c>
      <c r="P84" s="36">
        <f t="shared" si="46"/>
        <v>30</v>
      </c>
      <c r="Q84" s="36">
        <f t="shared" si="46"/>
        <v>214</v>
      </c>
      <c r="R84" s="36">
        <f t="shared" si="46"/>
        <v>481</v>
      </c>
      <c r="S84" s="197">
        <f t="shared" si="46"/>
        <v>695</v>
      </c>
      <c r="T84" s="36"/>
      <c r="U84" s="36"/>
      <c r="V84" s="198">
        <f t="shared" si="46"/>
        <v>600978</v>
      </c>
    </row>
    <row r="85" spans="1:2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>
      <c r="A86" s="19"/>
      <c r="B86" s="20"/>
      <c r="C86" s="21" t="s">
        <v>33</v>
      </c>
      <c r="D86" s="20"/>
      <c r="E86" s="20"/>
      <c r="F86" s="20"/>
      <c r="G86" s="20"/>
      <c r="H86" s="20"/>
      <c r="I86" s="20"/>
      <c r="J86" s="20"/>
      <c r="K86" s="20"/>
      <c r="L86" s="20"/>
      <c r="M86" s="21" t="s">
        <v>33</v>
      </c>
      <c r="N86" s="20"/>
      <c r="O86" s="20"/>
      <c r="P86" s="20"/>
      <c r="Q86" s="20"/>
      <c r="R86" s="20"/>
      <c r="S86" s="20"/>
      <c r="T86" s="20"/>
      <c r="U86" s="20"/>
      <c r="V86" s="22"/>
    </row>
    <row r="87" spans="1:22">
      <c r="A87" s="19"/>
      <c r="B87" s="23">
        <v>239</v>
      </c>
      <c r="C87" s="23">
        <v>0</v>
      </c>
      <c r="D87" s="23">
        <v>1</v>
      </c>
      <c r="E87" s="23">
        <v>5</v>
      </c>
      <c r="F87" s="23">
        <v>3</v>
      </c>
      <c r="G87" s="23">
        <v>69</v>
      </c>
      <c r="H87" s="23">
        <v>177</v>
      </c>
      <c r="I87" s="23">
        <v>246</v>
      </c>
      <c r="J87" s="24">
        <v>53847</v>
      </c>
      <c r="K87" s="20"/>
      <c r="L87" s="23">
        <v>464</v>
      </c>
      <c r="M87" s="23">
        <v>3</v>
      </c>
      <c r="N87" s="23">
        <v>1</v>
      </c>
      <c r="O87" s="23">
        <v>6</v>
      </c>
      <c r="P87" s="23">
        <v>3</v>
      </c>
      <c r="Q87" s="23">
        <v>220</v>
      </c>
      <c r="R87" s="23">
        <v>251</v>
      </c>
      <c r="S87" s="23">
        <v>471</v>
      </c>
      <c r="T87" s="23"/>
      <c r="U87" s="23"/>
      <c r="V87" s="24">
        <v>58039</v>
      </c>
    </row>
    <row r="88" spans="1:22">
      <c r="A88" s="19"/>
      <c r="B88" s="20"/>
      <c r="C88" s="20"/>
      <c r="D88" s="20"/>
      <c r="E88" s="20"/>
      <c r="F88" s="20"/>
      <c r="G88" s="20"/>
      <c r="H88" s="20"/>
      <c r="I88" s="20"/>
      <c r="J88" s="33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2"/>
    </row>
    <row r="89" spans="1:22">
      <c r="A89" s="19"/>
      <c r="B89" s="20"/>
      <c r="C89" s="21" t="s">
        <v>62</v>
      </c>
      <c r="D89" s="20"/>
      <c r="E89" s="20"/>
      <c r="F89" s="20"/>
      <c r="G89" s="20"/>
      <c r="H89" s="20"/>
      <c r="I89" s="20"/>
      <c r="J89" s="33"/>
      <c r="K89" s="25"/>
      <c r="L89" s="20"/>
      <c r="M89" s="21" t="s">
        <v>62</v>
      </c>
      <c r="N89" s="20"/>
      <c r="O89" s="20"/>
      <c r="P89" s="20"/>
      <c r="Q89" s="20"/>
      <c r="R89" s="20"/>
      <c r="S89" s="20"/>
      <c r="T89" s="20"/>
      <c r="U89" s="20"/>
      <c r="V89" s="22"/>
    </row>
    <row r="90" spans="1:22">
      <c r="A90" s="26"/>
      <c r="B90" s="23">
        <v>253.4</v>
      </c>
      <c r="C90" s="23">
        <v>0.1</v>
      </c>
      <c r="D90" s="23">
        <v>1.2</v>
      </c>
      <c r="E90" s="23">
        <v>0.4</v>
      </c>
      <c r="F90" s="23">
        <v>0.3</v>
      </c>
      <c r="G90" s="27">
        <v>89.3</v>
      </c>
      <c r="H90" s="27">
        <v>167.4</v>
      </c>
      <c r="I90" s="27">
        <v>256.7</v>
      </c>
      <c r="J90" s="24">
        <v>17025</v>
      </c>
      <c r="K90" s="28"/>
      <c r="L90" s="23">
        <f>SUM(L67,B90)</f>
        <v>447.5</v>
      </c>
      <c r="M90" s="23">
        <f t="shared" ref="M90:S90" si="47">SUM(M67,C90)</f>
        <v>0.4</v>
      </c>
      <c r="N90" s="23">
        <f t="shared" si="47"/>
        <v>2.7</v>
      </c>
      <c r="O90" s="23">
        <f t="shared" si="47"/>
        <v>0.9</v>
      </c>
      <c r="P90" s="23">
        <f t="shared" si="47"/>
        <v>0.3</v>
      </c>
      <c r="Q90" s="23">
        <f t="shared" si="47"/>
        <v>212.2</v>
      </c>
      <c r="R90" s="23">
        <f t="shared" si="47"/>
        <v>242.7</v>
      </c>
      <c r="S90" s="23">
        <f t="shared" si="47"/>
        <v>454.9</v>
      </c>
      <c r="T90" s="27"/>
      <c r="U90" s="27"/>
      <c r="V90" s="24">
        <f>SUM(V67,J90)</f>
        <v>19198.599999999999</v>
      </c>
    </row>
    <row r="91" spans="1:22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>
      <c r="A92" s="5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>
      <c r="A93" s="40" t="s">
        <v>29</v>
      </c>
      <c r="B93" s="4"/>
      <c r="C93" s="4"/>
      <c r="D93" s="2"/>
      <c r="E93" s="5" t="s">
        <v>47</v>
      </c>
      <c r="F93" s="4"/>
      <c r="G93" s="4"/>
      <c r="H93" s="1" t="s">
        <v>48</v>
      </c>
      <c r="I93" s="2"/>
      <c r="J93" s="3"/>
      <c r="K93" s="1" t="s">
        <v>0</v>
      </c>
      <c r="L93" s="4"/>
      <c r="M93" s="2"/>
      <c r="N93" s="5" t="s">
        <v>36</v>
      </c>
      <c r="O93" s="2"/>
      <c r="P93" s="6"/>
      <c r="Q93" s="3"/>
      <c r="R93" s="1" t="s">
        <v>49</v>
      </c>
      <c r="S93" s="2"/>
      <c r="T93" s="6"/>
      <c r="U93" s="6"/>
      <c r="V93" s="3"/>
    </row>
    <row r="94" spans="1:22">
      <c r="A94" s="4"/>
      <c r="B94" s="1" t="s">
        <v>1</v>
      </c>
      <c r="C94" s="4"/>
      <c r="D94" s="4"/>
      <c r="E94" s="4"/>
      <c r="F94" s="4"/>
      <c r="G94" s="4"/>
      <c r="H94" s="1" t="s">
        <v>2</v>
      </c>
      <c r="I94" s="4"/>
      <c r="J94" s="4"/>
      <c r="K94" s="4"/>
      <c r="L94" s="1" t="s">
        <v>1</v>
      </c>
      <c r="M94" s="4"/>
      <c r="N94" s="4"/>
      <c r="O94" s="4"/>
      <c r="P94" s="4"/>
      <c r="Q94" s="4"/>
      <c r="R94" s="1" t="s">
        <v>2</v>
      </c>
      <c r="S94" s="4"/>
      <c r="T94" s="4"/>
      <c r="U94" s="4"/>
      <c r="V94" s="4"/>
    </row>
    <row r="95" spans="1:22">
      <c r="A95" s="1" t="s">
        <v>3</v>
      </c>
      <c r="B95" s="1" t="s">
        <v>4</v>
      </c>
      <c r="C95" s="4"/>
      <c r="D95" s="4"/>
      <c r="E95" s="4"/>
      <c r="F95" s="4"/>
      <c r="G95" s="8" t="s">
        <v>5</v>
      </c>
      <c r="H95" s="8" t="s">
        <v>6</v>
      </c>
      <c r="I95" s="4"/>
      <c r="J95" s="196" t="s">
        <v>7</v>
      </c>
      <c r="K95" s="1" t="s">
        <v>3</v>
      </c>
      <c r="L95" s="1" t="s">
        <v>8</v>
      </c>
      <c r="M95" s="4"/>
      <c r="N95" s="4"/>
      <c r="O95" s="4"/>
      <c r="P95" s="4"/>
      <c r="Q95" s="8" t="s">
        <v>5</v>
      </c>
      <c r="R95" s="8" t="s">
        <v>6</v>
      </c>
      <c r="S95" s="4"/>
      <c r="T95" s="4"/>
      <c r="U95" s="4"/>
      <c r="V95" s="196" t="s">
        <v>7</v>
      </c>
    </row>
    <row r="96" spans="1:22">
      <c r="A96" s="8" t="s">
        <v>9</v>
      </c>
      <c r="B96" s="10" t="s">
        <v>10</v>
      </c>
      <c r="C96" s="10" t="s">
        <v>11</v>
      </c>
      <c r="D96" s="10" t="s">
        <v>12</v>
      </c>
      <c r="E96" s="10" t="s">
        <v>13</v>
      </c>
      <c r="F96" s="10" t="s">
        <v>14</v>
      </c>
      <c r="G96" s="8" t="s">
        <v>15</v>
      </c>
      <c r="H96" s="8" t="s">
        <v>15</v>
      </c>
      <c r="I96" s="196" t="s">
        <v>16</v>
      </c>
      <c r="J96" s="196" t="s">
        <v>17</v>
      </c>
      <c r="K96" s="8" t="s">
        <v>9</v>
      </c>
      <c r="L96" s="10" t="s">
        <v>10</v>
      </c>
      <c r="M96" s="10" t="s">
        <v>11</v>
      </c>
      <c r="N96" s="10" t="s">
        <v>12</v>
      </c>
      <c r="O96" s="10" t="s">
        <v>13</v>
      </c>
      <c r="P96" s="10" t="s">
        <v>14</v>
      </c>
      <c r="Q96" s="8" t="s">
        <v>15</v>
      </c>
      <c r="R96" s="8" t="s">
        <v>15</v>
      </c>
      <c r="S96" s="196" t="s">
        <v>16</v>
      </c>
      <c r="T96" s="8"/>
      <c r="U96" s="8"/>
      <c r="V96" s="196" t="s">
        <v>17</v>
      </c>
    </row>
    <row r="97" spans="1:22">
      <c r="A97" s="1" t="s">
        <v>18</v>
      </c>
      <c r="B97" s="11">
        <v>10</v>
      </c>
      <c r="C97" s="11"/>
      <c r="D97" s="11"/>
      <c r="E97" s="11"/>
      <c r="F97" s="11"/>
      <c r="G97" s="11">
        <v>10</v>
      </c>
      <c r="H97" s="11">
        <v>0</v>
      </c>
      <c r="I97" s="198">
        <f t="shared" ref="I97:I106" si="48">SUM(G97:H97)</f>
        <v>10</v>
      </c>
      <c r="J97" s="198">
        <v>3</v>
      </c>
      <c r="K97" s="1" t="s">
        <v>18</v>
      </c>
      <c r="L97" s="36">
        <f t="shared" ref="L97:L107" si="49">SUM(B97,L74)</f>
        <v>57</v>
      </c>
      <c r="M97" s="36">
        <f t="shared" ref="M97:M107" si="50">SUM(C97,M74)</f>
        <v>0</v>
      </c>
      <c r="N97" s="36">
        <f t="shared" ref="N97:N107" si="51">SUM(D97,N74)</f>
        <v>0</v>
      </c>
      <c r="O97" s="36">
        <f t="shared" ref="O97:O107" si="52">SUM(E97,O74)</f>
        <v>0</v>
      </c>
      <c r="P97" s="36">
        <f t="shared" ref="P97:P107" si="53">SUM(F97,P74)</f>
        <v>0</v>
      </c>
      <c r="Q97" s="36">
        <f t="shared" ref="Q97:Q106" si="54">SUM(G97,Q74)</f>
        <v>42</v>
      </c>
      <c r="R97" s="36">
        <f t="shared" ref="R97:R106" si="55">SUM(H97,R74)</f>
        <v>15</v>
      </c>
      <c r="S97" s="197">
        <f t="shared" ref="S97:S107" si="56">SUM(I97,S74)</f>
        <v>57</v>
      </c>
      <c r="T97" s="36"/>
      <c r="U97" s="36"/>
      <c r="V97" s="198">
        <f t="shared" ref="V97:V107" si="57">SUM(J97,V74)</f>
        <v>130</v>
      </c>
    </row>
    <row r="98" spans="1:22">
      <c r="A98" s="1" t="s">
        <v>19</v>
      </c>
      <c r="B98" s="11">
        <v>21</v>
      </c>
      <c r="C98" s="11"/>
      <c r="D98" s="11">
        <v>1</v>
      </c>
      <c r="E98" s="11"/>
      <c r="F98" s="11"/>
      <c r="G98" s="11">
        <v>1</v>
      </c>
      <c r="H98" s="11">
        <v>21</v>
      </c>
      <c r="I98" s="198">
        <f t="shared" si="48"/>
        <v>22</v>
      </c>
      <c r="J98" s="198">
        <v>22040</v>
      </c>
      <c r="K98" s="1" t="s">
        <v>19</v>
      </c>
      <c r="L98" s="36">
        <f t="shared" si="49"/>
        <v>71</v>
      </c>
      <c r="M98" s="36">
        <f t="shared" si="50"/>
        <v>4</v>
      </c>
      <c r="N98" s="36">
        <f t="shared" si="51"/>
        <v>1</v>
      </c>
      <c r="O98" s="36">
        <f t="shared" si="52"/>
        <v>1</v>
      </c>
      <c r="P98" s="36">
        <f t="shared" si="53"/>
        <v>4</v>
      </c>
      <c r="Q98" s="36">
        <f t="shared" si="54"/>
        <v>11</v>
      </c>
      <c r="R98" s="36">
        <f t="shared" si="55"/>
        <v>70</v>
      </c>
      <c r="S98" s="197">
        <f t="shared" si="56"/>
        <v>81</v>
      </c>
      <c r="T98" s="36"/>
      <c r="U98" s="36"/>
      <c r="V98" s="198">
        <f t="shared" si="57"/>
        <v>54216</v>
      </c>
    </row>
    <row r="99" spans="1:22">
      <c r="A99" s="1" t="s">
        <v>30</v>
      </c>
      <c r="B99" s="11">
        <v>20</v>
      </c>
      <c r="C99" s="11"/>
      <c r="D99" s="11"/>
      <c r="E99" s="11"/>
      <c r="F99" s="11"/>
      <c r="G99" s="11">
        <v>2</v>
      </c>
      <c r="H99" s="11">
        <v>18</v>
      </c>
      <c r="I99" s="198">
        <f t="shared" si="48"/>
        <v>20</v>
      </c>
      <c r="J99" s="198">
        <v>3943</v>
      </c>
      <c r="K99" s="1" t="s">
        <v>20</v>
      </c>
      <c r="L99" s="36">
        <f t="shared" si="49"/>
        <v>66</v>
      </c>
      <c r="M99" s="36">
        <f t="shared" si="50"/>
        <v>0</v>
      </c>
      <c r="N99" s="36">
        <f t="shared" si="51"/>
        <v>0</v>
      </c>
      <c r="O99" s="36">
        <f t="shared" si="52"/>
        <v>5</v>
      </c>
      <c r="P99" s="36">
        <f t="shared" si="53"/>
        <v>2</v>
      </c>
      <c r="Q99" s="36">
        <f t="shared" si="54"/>
        <v>18</v>
      </c>
      <c r="R99" s="36">
        <f t="shared" si="55"/>
        <v>55</v>
      </c>
      <c r="S99" s="197">
        <f t="shared" si="56"/>
        <v>73</v>
      </c>
      <c r="T99" s="36"/>
      <c r="U99" s="36"/>
      <c r="V99" s="198">
        <f t="shared" si="57"/>
        <v>36595</v>
      </c>
    </row>
    <row r="100" spans="1:22">
      <c r="A100" s="1" t="s">
        <v>21</v>
      </c>
      <c r="B100" s="11">
        <v>3</v>
      </c>
      <c r="C100" s="11"/>
      <c r="D100" s="11"/>
      <c r="E100" s="11">
        <v>2</v>
      </c>
      <c r="F100" s="11">
        <v>1</v>
      </c>
      <c r="G100" s="11">
        <v>2</v>
      </c>
      <c r="H100" s="11">
        <v>4</v>
      </c>
      <c r="I100" s="198">
        <f t="shared" si="48"/>
        <v>6</v>
      </c>
      <c r="J100" s="198">
        <v>13199</v>
      </c>
      <c r="K100" s="1" t="s">
        <v>21</v>
      </c>
      <c r="L100" s="36">
        <f t="shared" si="49"/>
        <v>41</v>
      </c>
      <c r="M100" s="36">
        <f t="shared" si="50"/>
        <v>3</v>
      </c>
      <c r="N100" s="36">
        <f t="shared" si="51"/>
        <v>6</v>
      </c>
      <c r="O100" s="36">
        <f t="shared" si="52"/>
        <v>6</v>
      </c>
      <c r="P100" s="36">
        <f t="shared" si="53"/>
        <v>4</v>
      </c>
      <c r="Q100" s="36">
        <f t="shared" si="54"/>
        <v>6</v>
      </c>
      <c r="R100" s="36">
        <f t="shared" si="55"/>
        <v>54</v>
      </c>
      <c r="S100" s="197">
        <f t="shared" si="56"/>
        <v>60</v>
      </c>
      <c r="T100" s="36"/>
      <c r="U100" s="36"/>
      <c r="V100" s="198">
        <f t="shared" si="57"/>
        <v>74899</v>
      </c>
    </row>
    <row r="101" spans="1:22">
      <c r="A101" s="1" t="s">
        <v>22</v>
      </c>
      <c r="B101" s="11">
        <v>41</v>
      </c>
      <c r="C101" s="11"/>
      <c r="D101" s="11"/>
      <c r="E101" s="11"/>
      <c r="F101" s="11"/>
      <c r="G101" s="11">
        <v>2</v>
      </c>
      <c r="H101" s="11">
        <v>39</v>
      </c>
      <c r="I101" s="198">
        <f t="shared" si="48"/>
        <v>41</v>
      </c>
      <c r="J101" s="198">
        <v>23</v>
      </c>
      <c r="K101" s="1" t="s">
        <v>22</v>
      </c>
      <c r="L101" s="36">
        <f t="shared" si="49"/>
        <v>76</v>
      </c>
      <c r="M101" s="36">
        <f t="shared" si="50"/>
        <v>0</v>
      </c>
      <c r="N101" s="36">
        <f t="shared" si="51"/>
        <v>0</v>
      </c>
      <c r="O101" s="36">
        <f t="shared" si="52"/>
        <v>0</v>
      </c>
      <c r="P101" s="36">
        <f t="shared" si="53"/>
        <v>0</v>
      </c>
      <c r="Q101" s="36">
        <f t="shared" si="54"/>
        <v>6</v>
      </c>
      <c r="R101" s="36">
        <f t="shared" si="55"/>
        <v>70</v>
      </c>
      <c r="S101" s="197">
        <f t="shared" si="56"/>
        <v>76</v>
      </c>
      <c r="T101" s="36"/>
      <c r="U101" s="36"/>
      <c r="V101" s="198">
        <f t="shared" si="57"/>
        <v>40</v>
      </c>
    </row>
    <row r="102" spans="1:22">
      <c r="A102" s="1" t="s">
        <v>31</v>
      </c>
      <c r="B102" s="11">
        <v>14</v>
      </c>
      <c r="C102" s="11"/>
      <c r="D102" s="11"/>
      <c r="E102" s="11"/>
      <c r="F102" s="11"/>
      <c r="G102" s="11">
        <v>10</v>
      </c>
      <c r="H102" s="11">
        <v>4</v>
      </c>
      <c r="I102" s="198">
        <f t="shared" si="48"/>
        <v>14</v>
      </c>
      <c r="J102" s="198">
        <v>26</v>
      </c>
      <c r="K102" s="1" t="s">
        <v>23</v>
      </c>
      <c r="L102" s="36">
        <f t="shared" si="49"/>
        <v>83</v>
      </c>
      <c r="M102" s="36">
        <f t="shared" si="50"/>
        <v>2</v>
      </c>
      <c r="N102" s="36">
        <f t="shared" si="51"/>
        <v>4</v>
      </c>
      <c r="O102" s="36">
        <f t="shared" si="52"/>
        <v>4</v>
      </c>
      <c r="P102" s="36">
        <f t="shared" si="53"/>
        <v>5</v>
      </c>
      <c r="Q102" s="36">
        <f t="shared" si="54"/>
        <v>39</v>
      </c>
      <c r="R102" s="36">
        <f t="shared" si="55"/>
        <v>59</v>
      </c>
      <c r="S102" s="197">
        <f t="shared" si="56"/>
        <v>98</v>
      </c>
      <c r="T102" s="36"/>
      <c r="U102" s="36"/>
      <c r="V102" s="198">
        <f t="shared" si="57"/>
        <v>56251</v>
      </c>
    </row>
    <row r="103" spans="1:22">
      <c r="A103" s="1" t="s">
        <v>24</v>
      </c>
      <c r="B103" s="11">
        <v>22</v>
      </c>
      <c r="C103" s="11"/>
      <c r="D103" s="11"/>
      <c r="E103" s="11"/>
      <c r="F103" s="11"/>
      <c r="G103" s="11">
        <v>11</v>
      </c>
      <c r="H103" s="11">
        <v>11</v>
      </c>
      <c r="I103" s="198">
        <f t="shared" si="48"/>
        <v>22</v>
      </c>
      <c r="J103" s="198">
        <v>57</v>
      </c>
      <c r="K103" s="1" t="s">
        <v>24</v>
      </c>
      <c r="L103" s="36">
        <f t="shared" si="49"/>
        <v>201</v>
      </c>
      <c r="M103" s="36">
        <f t="shared" si="50"/>
        <v>3</v>
      </c>
      <c r="N103" s="36">
        <f t="shared" si="51"/>
        <v>1</v>
      </c>
      <c r="O103" s="36">
        <f t="shared" si="52"/>
        <v>6</v>
      </c>
      <c r="P103" s="36">
        <f t="shared" si="53"/>
        <v>9</v>
      </c>
      <c r="Q103" s="36">
        <f t="shared" si="54"/>
        <v>55</v>
      </c>
      <c r="R103" s="36">
        <f t="shared" si="55"/>
        <v>165</v>
      </c>
      <c r="S103" s="197">
        <f t="shared" si="56"/>
        <v>220</v>
      </c>
      <c r="T103" s="36"/>
      <c r="U103" s="36"/>
      <c r="V103" s="198">
        <f t="shared" si="57"/>
        <v>231466</v>
      </c>
    </row>
    <row r="104" spans="1:22">
      <c r="A104" s="1" t="s">
        <v>25</v>
      </c>
      <c r="B104" s="11">
        <v>1</v>
      </c>
      <c r="C104" s="11"/>
      <c r="D104" s="11"/>
      <c r="E104" s="11"/>
      <c r="F104" s="11"/>
      <c r="G104" s="11">
        <v>1</v>
      </c>
      <c r="H104" s="11">
        <v>0</v>
      </c>
      <c r="I104" s="198">
        <f t="shared" si="48"/>
        <v>1</v>
      </c>
      <c r="J104" s="198">
        <v>0</v>
      </c>
      <c r="K104" s="1" t="s">
        <v>25</v>
      </c>
      <c r="L104" s="36">
        <f t="shared" si="49"/>
        <v>82</v>
      </c>
      <c r="M104" s="36">
        <f t="shared" si="50"/>
        <v>1</v>
      </c>
      <c r="N104" s="36">
        <f t="shared" si="51"/>
        <v>1</v>
      </c>
      <c r="O104" s="36">
        <f t="shared" si="52"/>
        <v>1</v>
      </c>
      <c r="P104" s="36">
        <f t="shared" si="53"/>
        <v>6</v>
      </c>
      <c r="Q104" s="36">
        <f t="shared" si="54"/>
        <v>27</v>
      </c>
      <c r="R104" s="36">
        <f t="shared" si="55"/>
        <v>66</v>
      </c>
      <c r="S104" s="197">
        <f t="shared" si="56"/>
        <v>93</v>
      </c>
      <c r="T104" s="36"/>
      <c r="U104" s="36"/>
      <c r="V104" s="198">
        <f t="shared" si="57"/>
        <v>161846</v>
      </c>
    </row>
    <row r="105" spans="1:22">
      <c r="A105" s="1" t="s">
        <v>26</v>
      </c>
      <c r="B105" s="11">
        <v>10</v>
      </c>
      <c r="C105" s="11"/>
      <c r="D105" s="11"/>
      <c r="E105" s="11"/>
      <c r="F105" s="11"/>
      <c r="G105" s="11">
        <v>10</v>
      </c>
      <c r="H105" s="11">
        <v>0</v>
      </c>
      <c r="I105" s="198">
        <f t="shared" si="48"/>
        <v>10</v>
      </c>
      <c r="J105" s="198">
        <v>13</v>
      </c>
      <c r="K105" s="1" t="s">
        <v>26</v>
      </c>
      <c r="L105" s="36">
        <f t="shared" si="49"/>
        <v>59</v>
      </c>
      <c r="M105" s="36">
        <f t="shared" si="50"/>
        <v>1</v>
      </c>
      <c r="N105" s="36">
        <f t="shared" si="51"/>
        <v>3</v>
      </c>
      <c r="O105" s="36">
        <f t="shared" si="52"/>
        <v>1</v>
      </c>
      <c r="P105" s="36">
        <f t="shared" si="53"/>
        <v>1</v>
      </c>
      <c r="Q105" s="36">
        <f t="shared" si="54"/>
        <v>41</v>
      </c>
      <c r="R105" s="36">
        <f t="shared" si="55"/>
        <v>24</v>
      </c>
      <c r="S105" s="197">
        <f t="shared" si="56"/>
        <v>65</v>
      </c>
      <c r="T105" s="36"/>
      <c r="U105" s="36"/>
      <c r="V105" s="198">
        <f t="shared" si="57"/>
        <v>24832</v>
      </c>
    </row>
    <row r="106" spans="1:22">
      <c r="A106" s="1" t="s">
        <v>27</v>
      </c>
      <c r="B106" s="11">
        <v>13</v>
      </c>
      <c r="C106" s="11"/>
      <c r="D106" s="11"/>
      <c r="E106" s="11"/>
      <c r="F106" s="11"/>
      <c r="G106" s="11">
        <v>13</v>
      </c>
      <c r="H106" s="11">
        <v>0</v>
      </c>
      <c r="I106" s="198">
        <f t="shared" si="48"/>
        <v>13</v>
      </c>
      <c r="J106" s="198">
        <v>2</v>
      </c>
      <c r="K106" s="1" t="s">
        <v>27</v>
      </c>
      <c r="L106" s="36">
        <f t="shared" si="49"/>
        <v>31</v>
      </c>
      <c r="M106" s="36">
        <f t="shared" si="50"/>
        <v>0</v>
      </c>
      <c r="N106" s="36">
        <f t="shared" si="51"/>
        <v>0</v>
      </c>
      <c r="O106" s="36">
        <f t="shared" si="52"/>
        <v>0</v>
      </c>
      <c r="P106" s="36">
        <f t="shared" si="53"/>
        <v>0</v>
      </c>
      <c r="Q106" s="36">
        <f t="shared" si="54"/>
        <v>31</v>
      </c>
      <c r="R106" s="36">
        <f t="shared" si="55"/>
        <v>0</v>
      </c>
      <c r="S106" s="197">
        <f t="shared" si="56"/>
        <v>31</v>
      </c>
      <c r="T106" s="36"/>
      <c r="U106" s="36"/>
      <c r="V106" s="198">
        <f t="shared" si="57"/>
        <v>9</v>
      </c>
    </row>
    <row r="107" spans="1:22">
      <c r="A107" s="1" t="s">
        <v>28</v>
      </c>
      <c r="B107" s="11">
        <f t="shared" ref="B107:J107" si="58">SUM(B97:B106)</f>
        <v>155</v>
      </c>
      <c r="C107" s="11">
        <f t="shared" si="58"/>
        <v>0</v>
      </c>
      <c r="D107" s="11">
        <f t="shared" si="58"/>
        <v>1</v>
      </c>
      <c r="E107" s="11">
        <f t="shared" si="58"/>
        <v>2</v>
      </c>
      <c r="F107" s="11">
        <f t="shared" si="58"/>
        <v>1</v>
      </c>
      <c r="G107" s="36">
        <f t="shared" si="58"/>
        <v>62</v>
      </c>
      <c r="H107" s="36">
        <f t="shared" si="58"/>
        <v>97</v>
      </c>
      <c r="I107" s="198">
        <f t="shared" si="58"/>
        <v>159</v>
      </c>
      <c r="J107" s="198">
        <f t="shared" si="58"/>
        <v>39306</v>
      </c>
      <c r="K107" s="1" t="s">
        <v>28</v>
      </c>
      <c r="L107" s="36">
        <f t="shared" si="49"/>
        <v>767</v>
      </c>
      <c r="M107" s="36">
        <f t="shared" si="50"/>
        <v>14</v>
      </c>
      <c r="N107" s="36">
        <f t="shared" si="51"/>
        <v>16</v>
      </c>
      <c r="O107" s="36">
        <f t="shared" si="52"/>
        <v>24</v>
      </c>
      <c r="P107" s="36">
        <f t="shared" si="53"/>
        <v>31</v>
      </c>
      <c r="Q107" s="36">
        <f>SUM(G107,Q84)</f>
        <v>276</v>
      </c>
      <c r="R107" s="36">
        <f>SUM(H107,R84)</f>
        <v>578</v>
      </c>
      <c r="S107" s="197">
        <f t="shared" si="56"/>
        <v>854</v>
      </c>
      <c r="T107" s="36"/>
      <c r="U107" s="36"/>
      <c r="V107" s="198">
        <f t="shared" si="57"/>
        <v>640284</v>
      </c>
    </row>
    <row r="108" spans="1:2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>
      <c r="A109" s="19"/>
      <c r="B109" s="20"/>
      <c r="C109" s="21" t="s">
        <v>33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1" t="s">
        <v>33</v>
      </c>
      <c r="N109" s="20"/>
      <c r="O109" s="20"/>
      <c r="P109" s="20"/>
      <c r="Q109" s="20"/>
      <c r="R109" s="20"/>
      <c r="S109" s="20"/>
      <c r="T109" s="20"/>
      <c r="U109" s="20"/>
      <c r="V109" s="22"/>
    </row>
    <row r="110" spans="1:22">
      <c r="A110" s="19"/>
      <c r="B110" s="23">
        <v>133</v>
      </c>
      <c r="C110" s="23">
        <v>0</v>
      </c>
      <c r="D110" s="23">
        <v>2</v>
      </c>
      <c r="E110" s="23">
        <v>1</v>
      </c>
      <c r="F110" s="23">
        <v>0</v>
      </c>
      <c r="G110" s="23">
        <v>84</v>
      </c>
      <c r="H110" s="23">
        <v>52</v>
      </c>
      <c r="I110" s="23">
        <v>136</v>
      </c>
      <c r="J110" s="23">
        <v>3054</v>
      </c>
      <c r="K110" s="20"/>
      <c r="L110" s="23">
        <v>597</v>
      </c>
      <c r="M110" s="23">
        <v>3</v>
      </c>
      <c r="N110" s="23">
        <v>3</v>
      </c>
      <c r="O110" s="23">
        <v>7</v>
      </c>
      <c r="P110" s="23">
        <v>3</v>
      </c>
      <c r="Q110" s="23">
        <v>304</v>
      </c>
      <c r="R110" s="23">
        <v>303</v>
      </c>
      <c r="S110" s="23">
        <v>607</v>
      </c>
      <c r="T110" s="23"/>
      <c r="U110" s="23"/>
      <c r="V110" s="24">
        <v>61093</v>
      </c>
    </row>
    <row r="111" spans="1:22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2"/>
    </row>
    <row r="112" spans="1:22">
      <c r="A112" s="19"/>
      <c r="B112" s="20"/>
      <c r="C112" s="21" t="s">
        <v>62</v>
      </c>
      <c r="D112" s="20"/>
      <c r="E112" s="20"/>
      <c r="F112" s="20"/>
      <c r="G112" s="20"/>
      <c r="H112" s="20"/>
      <c r="I112" s="20"/>
      <c r="J112" s="20"/>
      <c r="K112" s="25"/>
      <c r="L112" s="20"/>
      <c r="M112" s="21" t="s">
        <v>62</v>
      </c>
      <c r="N112" s="20"/>
      <c r="O112" s="20"/>
      <c r="P112" s="20"/>
      <c r="Q112" s="20"/>
      <c r="R112" s="20"/>
      <c r="S112" s="20"/>
      <c r="T112" s="20"/>
      <c r="U112" s="20"/>
      <c r="V112" s="22"/>
    </row>
    <row r="113" spans="1:22">
      <c r="A113" s="26"/>
      <c r="B113" s="23">
        <v>209.7</v>
      </c>
      <c r="C113" s="23">
        <v>1.2</v>
      </c>
      <c r="D113" s="23">
        <v>1</v>
      </c>
      <c r="E113" s="23">
        <v>1.6</v>
      </c>
      <c r="F113" s="23">
        <v>0.7</v>
      </c>
      <c r="G113" s="27">
        <v>91.3</v>
      </c>
      <c r="H113" s="27">
        <v>123.1</v>
      </c>
      <c r="I113" s="27">
        <v>214.4</v>
      </c>
      <c r="J113" s="24">
        <v>28972.5</v>
      </c>
      <c r="K113" s="28"/>
      <c r="L113" s="194">
        <f t="shared" ref="L113:S113" si="59">SUM(L90,B113)</f>
        <v>657.2</v>
      </c>
      <c r="M113" s="194">
        <f t="shared" si="59"/>
        <v>1.6</v>
      </c>
      <c r="N113" s="194">
        <f t="shared" si="59"/>
        <v>3.7</v>
      </c>
      <c r="O113" s="194">
        <f t="shared" si="59"/>
        <v>2.5</v>
      </c>
      <c r="P113" s="194">
        <f t="shared" si="59"/>
        <v>1</v>
      </c>
      <c r="Q113" s="194">
        <f t="shared" si="59"/>
        <v>303.5</v>
      </c>
      <c r="R113" s="194">
        <f t="shared" si="59"/>
        <v>365.79999999999995</v>
      </c>
      <c r="S113" s="194">
        <f t="shared" si="59"/>
        <v>669.3</v>
      </c>
      <c r="T113" s="194"/>
      <c r="U113" s="194"/>
      <c r="V113" s="24">
        <f>SUM(V90,J113)</f>
        <v>48171.1</v>
      </c>
    </row>
    <row r="114" spans="1:22">
      <c r="A114" s="41"/>
      <c r="B114" s="47"/>
      <c r="C114" s="47"/>
      <c r="D114" s="47"/>
      <c r="E114" s="47"/>
      <c r="F114" s="47"/>
      <c r="G114" s="47"/>
      <c r="H114" s="47"/>
      <c r="I114" s="47"/>
      <c r="J114" s="48"/>
      <c r="K114" s="46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8"/>
    </row>
    <row r="115" spans="1:22">
      <c r="A115" s="46"/>
      <c r="B115" s="47"/>
      <c r="C115" s="47"/>
      <c r="D115" s="47"/>
      <c r="E115" s="47"/>
      <c r="F115" s="47"/>
      <c r="G115" s="47"/>
      <c r="H115" s="47"/>
      <c r="I115" s="47"/>
      <c r="J115" s="48"/>
      <c r="K115" s="46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8"/>
    </row>
    <row r="116" spans="1:22">
      <c r="A116" s="1" t="s">
        <v>29</v>
      </c>
      <c r="B116" s="4"/>
      <c r="C116" s="4"/>
      <c r="D116" s="2"/>
      <c r="E116" s="5" t="s">
        <v>50</v>
      </c>
      <c r="F116" s="4"/>
      <c r="G116" s="4"/>
      <c r="H116" s="1" t="s">
        <v>51</v>
      </c>
      <c r="I116" s="2"/>
      <c r="J116" s="3"/>
      <c r="K116" s="1" t="s">
        <v>0</v>
      </c>
      <c r="L116" s="4"/>
      <c r="M116" s="2"/>
      <c r="N116" s="5" t="s">
        <v>36</v>
      </c>
      <c r="O116" s="4"/>
      <c r="P116" s="2"/>
      <c r="Q116" s="3"/>
      <c r="R116" s="1" t="s">
        <v>52</v>
      </c>
      <c r="S116" s="2"/>
      <c r="T116" s="6"/>
      <c r="U116" s="6"/>
      <c r="V116" s="3"/>
    </row>
    <row r="117" spans="1:22">
      <c r="A117" s="4"/>
      <c r="B117" s="1" t="s">
        <v>1</v>
      </c>
      <c r="C117" s="4"/>
      <c r="D117" s="4"/>
      <c r="E117" s="4"/>
      <c r="F117" s="4"/>
      <c r="G117" s="4"/>
      <c r="H117" s="1" t="s">
        <v>2</v>
      </c>
      <c r="I117" s="4"/>
      <c r="J117" s="4"/>
      <c r="K117" s="4"/>
      <c r="L117" s="1" t="s">
        <v>1</v>
      </c>
      <c r="M117" s="4"/>
      <c r="N117" s="4"/>
      <c r="O117" s="4"/>
      <c r="P117" s="4"/>
      <c r="Q117" s="4"/>
      <c r="R117" s="1" t="s">
        <v>2</v>
      </c>
      <c r="S117" s="4"/>
      <c r="T117" s="4"/>
      <c r="U117" s="4"/>
      <c r="V117" s="4"/>
    </row>
    <row r="118" spans="1:22">
      <c r="A118" s="1" t="s">
        <v>3</v>
      </c>
      <c r="B118" s="1" t="s">
        <v>4</v>
      </c>
      <c r="C118" s="4"/>
      <c r="D118" s="4"/>
      <c r="E118" s="4"/>
      <c r="F118" s="4"/>
      <c r="G118" s="8" t="s">
        <v>5</v>
      </c>
      <c r="H118" s="8" t="s">
        <v>6</v>
      </c>
      <c r="I118" s="4"/>
      <c r="J118" s="196" t="s">
        <v>7</v>
      </c>
      <c r="K118" s="1" t="s">
        <v>3</v>
      </c>
      <c r="L118" s="1" t="s">
        <v>8</v>
      </c>
      <c r="M118" s="4"/>
      <c r="N118" s="4"/>
      <c r="O118" s="4"/>
      <c r="P118" s="4"/>
      <c r="Q118" s="8" t="s">
        <v>5</v>
      </c>
      <c r="R118" s="8" t="s">
        <v>6</v>
      </c>
      <c r="S118" s="4"/>
      <c r="T118" s="4"/>
      <c r="U118" s="4"/>
      <c r="V118" s="196" t="s">
        <v>7</v>
      </c>
    </row>
    <row r="119" spans="1:22">
      <c r="A119" s="8" t="s">
        <v>9</v>
      </c>
      <c r="B119" s="10" t="s">
        <v>10</v>
      </c>
      <c r="C119" s="10" t="s">
        <v>11</v>
      </c>
      <c r="D119" s="10" t="s">
        <v>12</v>
      </c>
      <c r="E119" s="10" t="s">
        <v>13</v>
      </c>
      <c r="F119" s="10" t="s">
        <v>14</v>
      </c>
      <c r="G119" s="8" t="s">
        <v>15</v>
      </c>
      <c r="H119" s="8" t="s">
        <v>15</v>
      </c>
      <c r="I119" s="196" t="s">
        <v>16</v>
      </c>
      <c r="J119" s="196" t="s">
        <v>17</v>
      </c>
      <c r="K119" s="8" t="s">
        <v>9</v>
      </c>
      <c r="L119" s="10" t="s">
        <v>10</v>
      </c>
      <c r="M119" s="10" t="s">
        <v>11</v>
      </c>
      <c r="N119" s="10" t="s">
        <v>12</v>
      </c>
      <c r="O119" s="10" t="s">
        <v>13</v>
      </c>
      <c r="P119" s="10" t="s">
        <v>14</v>
      </c>
      <c r="Q119" s="8" t="s">
        <v>15</v>
      </c>
      <c r="R119" s="8" t="s">
        <v>15</v>
      </c>
      <c r="S119" s="196" t="s">
        <v>16</v>
      </c>
      <c r="T119" s="8"/>
      <c r="U119" s="8"/>
      <c r="V119" s="196" t="s">
        <v>17</v>
      </c>
    </row>
    <row r="120" spans="1:22">
      <c r="A120" s="1" t="s">
        <v>18</v>
      </c>
      <c r="B120" s="11">
        <v>11</v>
      </c>
      <c r="C120" s="11"/>
      <c r="D120" s="11"/>
      <c r="E120" s="11"/>
      <c r="F120" s="11"/>
      <c r="G120" s="11">
        <v>10</v>
      </c>
      <c r="H120" s="11">
        <v>1</v>
      </c>
      <c r="I120" s="198">
        <f t="shared" ref="I120:I129" si="60">SUM(G120:H120)</f>
        <v>11</v>
      </c>
      <c r="J120" s="198">
        <v>6</v>
      </c>
      <c r="K120" s="1" t="s">
        <v>18</v>
      </c>
      <c r="L120" s="36">
        <f t="shared" ref="L120:L130" si="61">SUM(B120,L97)</f>
        <v>68</v>
      </c>
      <c r="M120" s="36">
        <f t="shared" ref="M120:M130" si="62">SUM(C120,M97)</f>
        <v>0</v>
      </c>
      <c r="N120" s="36">
        <f t="shared" ref="N120:N130" si="63">SUM(D120,N97)</f>
        <v>0</v>
      </c>
      <c r="O120" s="36">
        <f t="shared" ref="O120:O130" si="64">SUM(E120,O97)</f>
        <v>0</v>
      </c>
      <c r="P120" s="36">
        <f t="shared" ref="P120:P130" si="65">SUM(F120,P97)</f>
        <v>0</v>
      </c>
      <c r="Q120" s="36">
        <f t="shared" ref="Q120:Q129" si="66">SUM(G120,Q97)</f>
        <v>52</v>
      </c>
      <c r="R120" s="36">
        <f t="shared" ref="R120:R129" si="67">SUM(H120,R97)</f>
        <v>16</v>
      </c>
      <c r="S120" s="197">
        <f t="shared" ref="S120:S130" si="68">SUM(I120,S97)</f>
        <v>68</v>
      </c>
      <c r="T120" s="36"/>
      <c r="U120" s="36"/>
      <c r="V120" s="197">
        <f t="shared" ref="V120:V130" si="69">SUM(J120,V97)</f>
        <v>136</v>
      </c>
    </row>
    <row r="121" spans="1:22">
      <c r="A121" s="1" t="s">
        <v>19</v>
      </c>
      <c r="B121" s="11">
        <v>8</v>
      </c>
      <c r="C121" s="11"/>
      <c r="D121" s="11"/>
      <c r="E121" s="11"/>
      <c r="F121" s="11"/>
      <c r="G121" s="11">
        <v>7</v>
      </c>
      <c r="H121" s="11">
        <v>1</v>
      </c>
      <c r="I121" s="198">
        <f t="shared" si="60"/>
        <v>8</v>
      </c>
      <c r="J121" s="198">
        <v>22898</v>
      </c>
      <c r="K121" s="1" t="s">
        <v>19</v>
      </c>
      <c r="L121" s="36">
        <f t="shared" si="61"/>
        <v>79</v>
      </c>
      <c r="M121" s="36">
        <f t="shared" si="62"/>
        <v>4</v>
      </c>
      <c r="N121" s="36">
        <f t="shared" si="63"/>
        <v>1</v>
      </c>
      <c r="O121" s="36">
        <f t="shared" si="64"/>
        <v>1</v>
      </c>
      <c r="P121" s="36">
        <f t="shared" si="65"/>
        <v>4</v>
      </c>
      <c r="Q121" s="36">
        <f t="shared" si="66"/>
        <v>18</v>
      </c>
      <c r="R121" s="36">
        <f t="shared" si="67"/>
        <v>71</v>
      </c>
      <c r="S121" s="197">
        <f t="shared" si="68"/>
        <v>89</v>
      </c>
      <c r="T121" s="36"/>
      <c r="U121" s="36"/>
      <c r="V121" s="197">
        <f t="shared" si="69"/>
        <v>77114</v>
      </c>
    </row>
    <row r="122" spans="1:22">
      <c r="A122" s="1" t="s">
        <v>20</v>
      </c>
      <c r="B122" s="11">
        <v>10</v>
      </c>
      <c r="C122" s="11"/>
      <c r="D122" s="11"/>
      <c r="E122" s="11"/>
      <c r="F122" s="11"/>
      <c r="G122" s="11">
        <v>5</v>
      </c>
      <c r="H122" s="11">
        <v>5</v>
      </c>
      <c r="I122" s="198">
        <f t="shared" si="60"/>
        <v>10</v>
      </c>
      <c r="J122" s="198">
        <v>46</v>
      </c>
      <c r="K122" s="1" t="s">
        <v>20</v>
      </c>
      <c r="L122" s="36">
        <f t="shared" si="61"/>
        <v>76</v>
      </c>
      <c r="M122" s="36">
        <f t="shared" si="62"/>
        <v>0</v>
      </c>
      <c r="N122" s="36">
        <f t="shared" si="63"/>
        <v>0</v>
      </c>
      <c r="O122" s="36">
        <f t="shared" si="64"/>
        <v>5</v>
      </c>
      <c r="P122" s="36">
        <f t="shared" si="65"/>
        <v>2</v>
      </c>
      <c r="Q122" s="36">
        <f t="shared" si="66"/>
        <v>23</v>
      </c>
      <c r="R122" s="36">
        <f t="shared" si="67"/>
        <v>60</v>
      </c>
      <c r="S122" s="197">
        <f t="shared" si="68"/>
        <v>83</v>
      </c>
      <c r="T122" s="36"/>
      <c r="U122" s="36"/>
      <c r="V122" s="197">
        <f t="shared" si="69"/>
        <v>36641</v>
      </c>
    </row>
    <row r="123" spans="1:22">
      <c r="A123" s="1" t="s">
        <v>21</v>
      </c>
      <c r="B123" s="11">
        <v>4</v>
      </c>
      <c r="C123" s="11"/>
      <c r="D123" s="11"/>
      <c r="E123" s="11"/>
      <c r="F123" s="11"/>
      <c r="G123" s="11">
        <v>4</v>
      </c>
      <c r="H123" s="11">
        <v>0</v>
      </c>
      <c r="I123" s="198">
        <f t="shared" si="60"/>
        <v>4</v>
      </c>
      <c r="J123" s="198">
        <v>2</v>
      </c>
      <c r="K123" s="1" t="s">
        <v>21</v>
      </c>
      <c r="L123" s="36">
        <f t="shared" si="61"/>
        <v>45</v>
      </c>
      <c r="M123" s="36">
        <f t="shared" si="62"/>
        <v>3</v>
      </c>
      <c r="N123" s="36">
        <f t="shared" si="63"/>
        <v>6</v>
      </c>
      <c r="O123" s="36">
        <f t="shared" si="64"/>
        <v>6</v>
      </c>
      <c r="P123" s="36">
        <f t="shared" si="65"/>
        <v>4</v>
      </c>
      <c r="Q123" s="36">
        <f t="shared" si="66"/>
        <v>10</v>
      </c>
      <c r="R123" s="36">
        <f t="shared" si="67"/>
        <v>54</v>
      </c>
      <c r="S123" s="197">
        <f t="shared" si="68"/>
        <v>64</v>
      </c>
      <c r="T123" s="36"/>
      <c r="U123" s="36"/>
      <c r="V123" s="197">
        <f t="shared" si="69"/>
        <v>74901</v>
      </c>
    </row>
    <row r="124" spans="1:22">
      <c r="A124" s="1" t="s">
        <v>22</v>
      </c>
      <c r="B124" s="11">
        <v>23</v>
      </c>
      <c r="C124" s="11"/>
      <c r="D124" s="11"/>
      <c r="E124" s="11"/>
      <c r="F124" s="11"/>
      <c r="G124" s="11">
        <v>3</v>
      </c>
      <c r="H124" s="11">
        <v>20</v>
      </c>
      <c r="I124" s="198">
        <f t="shared" si="60"/>
        <v>23</v>
      </c>
      <c r="J124" s="198">
        <v>83</v>
      </c>
      <c r="K124" s="1" t="s">
        <v>22</v>
      </c>
      <c r="L124" s="36">
        <f t="shared" si="61"/>
        <v>99</v>
      </c>
      <c r="M124" s="36">
        <f t="shared" si="62"/>
        <v>0</v>
      </c>
      <c r="N124" s="36">
        <f t="shared" si="63"/>
        <v>0</v>
      </c>
      <c r="O124" s="36">
        <f t="shared" si="64"/>
        <v>0</v>
      </c>
      <c r="P124" s="36">
        <f t="shared" si="65"/>
        <v>0</v>
      </c>
      <c r="Q124" s="36">
        <f t="shared" si="66"/>
        <v>9</v>
      </c>
      <c r="R124" s="36">
        <f t="shared" si="67"/>
        <v>90</v>
      </c>
      <c r="S124" s="197">
        <f t="shared" si="68"/>
        <v>99</v>
      </c>
      <c r="T124" s="36"/>
      <c r="U124" s="36"/>
      <c r="V124" s="197">
        <f t="shared" si="69"/>
        <v>123</v>
      </c>
    </row>
    <row r="125" spans="1:22">
      <c r="A125" s="1" t="s">
        <v>23</v>
      </c>
      <c r="B125" s="11">
        <v>14</v>
      </c>
      <c r="C125" s="11"/>
      <c r="D125" s="11"/>
      <c r="E125" s="11"/>
      <c r="F125" s="11"/>
      <c r="G125" s="11">
        <v>13</v>
      </c>
      <c r="H125" s="11">
        <v>1</v>
      </c>
      <c r="I125" s="198">
        <f t="shared" si="60"/>
        <v>14</v>
      </c>
      <c r="J125" s="198">
        <v>8</v>
      </c>
      <c r="K125" s="1" t="s">
        <v>23</v>
      </c>
      <c r="L125" s="36">
        <f t="shared" si="61"/>
        <v>97</v>
      </c>
      <c r="M125" s="36">
        <f t="shared" si="62"/>
        <v>2</v>
      </c>
      <c r="N125" s="36">
        <f t="shared" si="63"/>
        <v>4</v>
      </c>
      <c r="O125" s="36">
        <f t="shared" si="64"/>
        <v>4</v>
      </c>
      <c r="P125" s="36">
        <f t="shared" si="65"/>
        <v>5</v>
      </c>
      <c r="Q125" s="36">
        <f t="shared" si="66"/>
        <v>52</v>
      </c>
      <c r="R125" s="36">
        <f t="shared" si="67"/>
        <v>60</v>
      </c>
      <c r="S125" s="197">
        <f t="shared" si="68"/>
        <v>112</v>
      </c>
      <c r="T125" s="36"/>
      <c r="U125" s="36"/>
      <c r="V125" s="197">
        <f t="shared" si="69"/>
        <v>56259</v>
      </c>
    </row>
    <row r="126" spans="1:22">
      <c r="A126" s="1" t="s">
        <v>24</v>
      </c>
      <c r="B126" s="11">
        <v>14</v>
      </c>
      <c r="C126" s="11">
        <v>0</v>
      </c>
      <c r="D126" s="11">
        <v>1</v>
      </c>
      <c r="E126" s="11">
        <v>1</v>
      </c>
      <c r="F126" s="11"/>
      <c r="G126" s="11">
        <v>10</v>
      </c>
      <c r="H126" s="11">
        <v>6</v>
      </c>
      <c r="I126" s="198">
        <f t="shared" si="60"/>
        <v>16</v>
      </c>
      <c r="J126" s="198">
        <v>3218</v>
      </c>
      <c r="K126" s="1" t="s">
        <v>24</v>
      </c>
      <c r="L126" s="36">
        <f t="shared" si="61"/>
        <v>215</v>
      </c>
      <c r="M126" s="36">
        <f t="shared" si="62"/>
        <v>3</v>
      </c>
      <c r="N126" s="36">
        <f t="shared" si="63"/>
        <v>2</v>
      </c>
      <c r="O126" s="36">
        <f t="shared" si="64"/>
        <v>7</v>
      </c>
      <c r="P126" s="36">
        <f t="shared" si="65"/>
        <v>9</v>
      </c>
      <c r="Q126" s="36">
        <f t="shared" si="66"/>
        <v>65</v>
      </c>
      <c r="R126" s="36">
        <f t="shared" si="67"/>
        <v>171</v>
      </c>
      <c r="S126" s="197">
        <f t="shared" si="68"/>
        <v>236</v>
      </c>
      <c r="T126" s="36"/>
      <c r="U126" s="36"/>
      <c r="V126" s="197">
        <f t="shared" si="69"/>
        <v>234684</v>
      </c>
    </row>
    <row r="127" spans="1:22">
      <c r="A127" s="1" t="s">
        <v>25</v>
      </c>
      <c r="B127" s="11">
        <v>6</v>
      </c>
      <c r="C127" s="11"/>
      <c r="D127" s="11"/>
      <c r="E127" s="11"/>
      <c r="F127" s="11"/>
      <c r="G127" s="11">
        <v>6</v>
      </c>
      <c r="H127" s="11">
        <v>0</v>
      </c>
      <c r="I127" s="198">
        <f t="shared" si="60"/>
        <v>6</v>
      </c>
      <c r="J127" s="198">
        <v>2</v>
      </c>
      <c r="K127" s="1" t="s">
        <v>25</v>
      </c>
      <c r="L127" s="36">
        <f t="shared" si="61"/>
        <v>88</v>
      </c>
      <c r="M127" s="36">
        <f t="shared" si="62"/>
        <v>1</v>
      </c>
      <c r="N127" s="36">
        <f t="shared" si="63"/>
        <v>1</v>
      </c>
      <c r="O127" s="36">
        <f t="shared" si="64"/>
        <v>1</v>
      </c>
      <c r="P127" s="36">
        <f t="shared" si="65"/>
        <v>6</v>
      </c>
      <c r="Q127" s="36">
        <f t="shared" si="66"/>
        <v>33</v>
      </c>
      <c r="R127" s="36">
        <f t="shared" si="67"/>
        <v>66</v>
      </c>
      <c r="S127" s="197">
        <f t="shared" si="68"/>
        <v>99</v>
      </c>
      <c r="T127" s="36"/>
      <c r="U127" s="36"/>
      <c r="V127" s="197">
        <f t="shared" si="69"/>
        <v>161848</v>
      </c>
    </row>
    <row r="128" spans="1:22">
      <c r="A128" s="1" t="s">
        <v>26</v>
      </c>
      <c r="B128" s="11">
        <v>12</v>
      </c>
      <c r="C128" s="11"/>
      <c r="D128" s="11"/>
      <c r="E128" s="11"/>
      <c r="F128" s="11"/>
      <c r="G128" s="11">
        <v>11</v>
      </c>
      <c r="H128" s="11">
        <v>1</v>
      </c>
      <c r="I128" s="198">
        <f t="shared" si="60"/>
        <v>12</v>
      </c>
      <c r="J128" s="198">
        <v>9</v>
      </c>
      <c r="K128" s="1" t="s">
        <v>26</v>
      </c>
      <c r="L128" s="36">
        <f t="shared" si="61"/>
        <v>71</v>
      </c>
      <c r="M128" s="36">
        <f t="shared" si="62"/>
        <v>1</v>
      </c>
      <c r="N128" s="36">
        <f t="shared" si="63"/>
        <v>3</v>
      </c>
      <c r="O128" s="36">
        <f t="shared" si="64"/>
        <v>1</v>
      </c>
      <c r="P128" s="36">
        <f t="shared" si="65"/>
        <v>1</v>
      </c>
      <c r="Q128" s="36">
        <f t="shared" si="66"/>
        <v>52</v>
      </c>
      <c r="R128" s="36">
        <f t="shared" si="67"/>
        <v>25</v>
      </c>
      <c r="S128" s="197">
        <f t="shared" si="68"/>
        <v>77</v>
      </c>
      <c r="T128" s="36"/>
      <c r="U128" s="36"/>
      <c r="V128" s="197">
        <f t="shared" si="69"/>
        <v>24841</v>
      </c>
    </row>
    <row r="129" spans="1:22">
      <c r="A129" s="1" t="s">
        <v>27</v>
      </c>
      <c r="B129" s="11">
        <v>8</v>
      </c>
      <c r="C129" s="11"/>
      <c r="D129" s="11"/>
      <c r="E129" s="11"/>
      <c r="F129" s="11"/>
      <c r="G129" s="11">
        <v>8</v>
      </c>
      <c r="H129" s="11">
        <v>0</v>
      </c>
      <c r="I129" s="198">
        <f t="shared" si="60"/>
        <v>8</v>
      </c>
      <c r="J129" s="198">
        <v>1</v>
      </c>
      <c r="K129" s="1" t="s">
        <v>27</v>
      </c>
      <c r="L129" s="36">
        <f t="shared" si="61"/>
        <v>39</v>
      </c>
      <c r="M129" s="36">
        <f t="shared" si="62"/>
        <v>0</v>
      </c>
      <c r="N129" s="36">
        <f t="shared" si="63"/>
        <v>0</v>
      </c>
      <c r="O129" s="36">
        <f t="shared" si="64"/>
        <v>0</v>
      </c>
      <c r="P129" s="36">
        <f t="shared" si="65"/>
        <v>0</v>
      </c>
      <c r="Q129" s="36">
        <f t="shared" si="66"/>
        <v>39</v>
      </c>
      <c r="R129" s="36">
        <f t="shared" si="67"/>
        <v>0</v>
      </c>
      <c r="S129" s="197">
        <f t="shared" si="68"/>
        <v>39</v>
      </c>
      <c r="T129" s="36"/>
      <c r="U129" s="36"/>
      <c r="V129" s="197">
        <f t="shared" si="69"/>
        <v>10</v>
      </c>
    </row>
    <row r="130" spans="1:22">
      <c r="A130" s="1" t="s">
        <v>28</v>
      </c>
      <c r="B130" s="11">
        <f>SUM(B120:B129)</f>
        <v>110</v>
      </c>
      <c r="C130" s="11">
        <f>SUM(C120:C129)</f>
        <v>0</v>
      </c>
      <c r="D130" s="11">
        <f>SUM(D120:D129)</f>
        <v>1</v>
      </c>
      <c r="E130" s="11">
        <f>SUM(E120:E129)</f>
        <v>1</v>
      </c>
      <c r="F130" s="12">
        <v>0</v>
      </c>
      <c r="G130" s="36">
        <f>SUM(G120:G129)</f>
        <v>77</v>
      </c>
      <c r="H130" s="36">
        <f>SUM(H120:H129)</f>
        <v>35</v>
      </c>
      <c r="I130" s="198">
        <f>SUM(I120:I129)</f>
        <v>112</v>
      </c>
      <c r="J130" s="198">
        <f>SUM(J120:J129)</f>
        <v>26273</v>
      </c>
      <c r="K130" s="1" t="s">
        <v>28</v>
      </c>
      <c r="L130" s="36">
        <f t="shared" si="61"/>
        <v>877</v>
      </c>
      <c r="M130" s="36">
        <f t="shared" si="62"/>
        <v>14</v>
      </c>
      <c r="N130" s="36">
        <f t="shared" si="63"/>
        <v>17</v>
      </c>
      <c r="O130" s="36">
        <f t="shared" si="64"/>
        <v>25</v>
      </c>
      <c r="P130" s="36">
        <f t="shared" si="65"/>
        <v>31</v>
      </c>
      <c r="Q130" s="36">
        <f>SUM(G130,Q107)</f>
        <v>353</v>
      </c>
      <c r="R130" s="36">
        <f>SUM(H130,R107)</f>
        <v>613</v>
      </c>
      <c r="S130" s="197">
        <f t="shared" si="68"/>
        <v>966</v>
      </c>
      <c r="T130" s="36"/>
      <c r="U130" s="36"/>
      <c r="V130" s="197">
        <f t="shared" si="69"/>
        <v>666557</v>
      </c>
    </row>
    <row r="131" spans="1:22">
      <c r="A131" s="14"/>
      <c r="B131" s="35"/>
      <c r="C131" s="35"/>
      <c r="D131" s="35"/>
      <c r="E131" s="35"/>
      <c r="F131" s="35"/>
      <c r="G131" s="35"/>
      <c r="H131" s="35"/>
      <c r="I131" s="35"/>
      <c r="J131" s="35"/>
      <c r="K131" s="14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>
      <c r="A132" s="19"/>
      <c r="B132" s="20"/>
      <c r="C132" s="21" t="s">
        <v>33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1" t="s">
        <v>33</v>
      </c>
      <c r="N132" s="20"/>
      <c r="O132" s="20"/>
      <c r="P132" s="20"/>
      <c r="Q132" s="20"/>
      <c r="R132" s="20"/>
      <c r="S132" s="20"/>
      <c r="T132" s="20"/>
      <c r="U132" s="20"/>
      <c r="V132" s="22"/>
    </row>
    <row r="133" spans="1:22">
      <c r="A133" s="19"/>
      <c r="B133" s="23">
        <v>134</v>
      </c>
      <c r="C133" s="23">
        <v>0</v>
      </c>
      <c r="D133" s="23">
        <v>0</v>
      </c>
      <c r="E133" s="23">
        <v>0</v>
      </c>
      <c r="F133" s="23">
        <v>0</v>
      </c>
      <c r="G133" s="23">
        <v>66</v>
      </c>
      <c r="H133" s="23">
        <v>69</v>
      </c>
      <c r="I133" s="23">
        <v>135</v>
      </c>
      <c r="J133" s="24">
        <v>65056</v>
      </c>
      <c r="K133" s="20"/>
      <c r="L133" s="23">
        <v>731</v>
      </c>
      <c r="M133" s="23">
        <v>3</v>
      </c>
      <c r="N133" s="23">
        <v>3</v>
      </c>
      <c r="O133" s="23">
        <v>7</v>
      </c>
      <c r="P133" s="23">
        <v>3</v>
      </c>
      <c r="Q133" s="23">
        <v>370</v>
      </c>
      <c r="R133" s="23">
        <v>372</v>
      </c>
      <c r="S133" s="23">
        <v>742</v>
      </c>
      <c r="T133" s="23"/>
      <c r="U133" s="23"/>
      <c r="V133" s="24">
        <v>126149</v>
      </c>
    </row>
    <row r="134" spans="1:22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2"/>
    </row>
    <row r="135" spans="1:22">
      <c r="A135" s="19"/>
      <c r="B135" s="20"/>
      <c r="C135" s="21" t="s">
        <v>62</v>
      </c>
      <c r="D135" s="20"/>
      <c r="E135" s="20"/>
      <c r="F135" s="20"/>
      <c r="G135" s="20"/>
      <c r="H135" s="20"/>
      <c r="I135" s="20"/>
      <c r="J135" s="20"/>
      <c r="K135" s="25"/>
      <c r="L135" s="20"/>
      <c r="M135" s="21" t="s">
        <v>62</v>
      </c>
      <c r="N135" s="20"/>
      <c r="O135" s="20"/>
      <c r="P135" s="20"/>
      <c r="Q135" s="20"/>
      <c r="R135" s="20"/>
      <c r="S135" s="20"/>
      <c r="T135" s="20"/>
      <c r="U135" s="20"/>
      <c r="V135" s="22"/>
    </row>
    <row r="136" spans="1:22">
      <c r="A136" s="26"/>
      <c r="B136" s="23">
        <v>168.2</v>
      </c>
      <c r="C136" s="23">
        <v>1.6</v>
      </c>
      <c r="D136" s="23">
        <v>0.9</v>
      </c>
      <c r="E136" s="23">
        <v>0.6</v>
      </c>
      <c r="F136" s="23">
        <v>0.4</v>
      </c>
      <c r="G136" s="24">
        <v>74.2</v>
      </c>
      <c r="H136" s="24">
        <v>98.1</v>
      </c>
      <c r="I136" s="24">
        <v>172.3</v>
      </c>
      <c r="J136" s="24">
        <v>33693.699999999997</v>
      </c>
      <c r="K136" s="28"/>
      <c r="L136" s="23">
        <f t="shared" ref="L136" si="70">SUM(L113,B136)</f>
        <v>825.40000000000009</v>
      </c>
      <c r="M136" s="23">
        <f t="shared" ref="M136" si="71">SUM(M113,C136)</f>
        <v>3.2</v>
      </c>
      <c r="N136" s="23">
        <f t="shared" ref="N136" si="72">SUM(N113,D136)</f>
        <v>4.6000000000000005</v>
      </c>
      <c r="O136" s="23">
        <f t="shared" ref="O136" si="73">SUM(O113,E136)</f>
        <v>3.1</v>
      </c>
      <c r="P136" s="23">
        <f t="shared" ref="P136" si="74">SUM(P113,F136)</f>
        <v>1.4</v>
      </c>
      <c r="Q136" s="23">
        <f t="shared" ref="Q136" si="75">SUM(Q113,G136)</f>
        <v>377.7</v>
      </c>
      <c r="R136" s="23">
        <f t="shared" ref="R136" si="76">SUM(R113,H136)</f>
        <v>463.9</v>
      </c>
      <c r="S136" s="23">
        <f t="shared" ref="S136" si="77">SUM(S113,I136)</f>
        <v>841.59999999999991</v>
      </c>
      <c r="T136" s="24"/>
      <c r="U136" s="24"/>
      <c r="V136" s="24">
        <f>SUM(V113,J136)</f>
        <v>81864.799999999988</v>
      </c>
    </row>
    <row r="137" spans="1:2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>
      <c r="A138" s="50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>
      <c r="A139" s="40" t="s">
        <v>29</v>
      </c>
      <c r="B139" s="4"/>
      <c r="C139" s="4"/>
      <c r="D139" s="2"/>
      <c r="E139" s="5" t="s">
        <v>53</v>
      </c>
      <c r="F139" s="4"/>
      <c r="G139" s="4"/>
      <c r="H139" s="1" t="s">
        <v>54</v>
      </c>
      <c r="I139" s="2"/>
      <c r="J139" s="3"/>
      <c r="K139" s="1" t="s">
        <v>0</v>
      </c>
      <c r="L139" s="4"/>
      <c r="M139" s="2"/>
      <c r="N139" s="29" t="s">
        <v>36</v>
      </c>
      <c r="O139" s="6"/>
      <c r="P139" s="6"/>
      <c r="Q139" s="3"/>
      <c r="R139" s="1" t="s">
        <v>55</v>
      </c>
      <c r="S139" s="2"/>
      <c r="T139" s="6"/>
      <c r="U139" s="6"/>
      <c r="V139" s="3"/>
    </row>
    <row r="140" spans="1:22">
      <c r="A140" s="4"/>
      <c r="B140" s="1" t="s">
        <v>1</v>
      </c>
      <c r="C140" s="4"/>
      <c r="D140" s="4"/>
      <c r="E140" s="4"/>
      <c r="F140" s="4"/>
      <c r="G140" s="4"/>
      <c r="H140" s="1" t="s">
        <v>2</v>
      </c>
      <c r="I140" s="4"/>
      <c r="J140" s="4"/>
      <c r="K140" s="4"/>
      <c r="L140" s="1" t="s">
        <v>1</v>
      </c>
      <c r="M140" s="4"/>
      <c r="N140" s="4"/>
      <c r="O140" s="4"/>
      <c r="P140" s="4"/>
      <c r="Q140" s="4"/>
      <c r="R140" s="1" t="s">
        <v>2</v>
      </c>
      <c r="S140" s="4"/>
      <c r="T140" s="4"/>
      <c r="U140" s="4"/>
      <c r="V140" s="4"/>
    </row>
    <row r="141" spans="1:22">
      <c r="A141" s="1" t="s">
        <v>3</v>
      </c>
      <c r="B141" s="1" t="s">
        <v>4</v>
      </c>
      <c r="C141" s="4"/>
      <c r="D141" s="4"/>
      <c r="E141" s="4"/>
      <c r="F141" s="4"/>
      <c r="G141" s="8" t="s">
        <v>5</v>
      </c>
      <c r="H141" s="8" t="s">
        <v>6</v>
      </c>
      <c r="I141" s="4"/>
      <c r="J141" s="196" t="s">
        <v>7</v>
      </c>
      <c r="K141" s="1" t="s">
        <v>3</v>
      </c>
      <c r="L141" s="1" t="s">
        <v>8</v>
      </c>
      <c r="M141" s="4"/>
      <c r="N141" s="4"/>
      <c r="O141" s="4"/>
      <c r="P141" s="4"/>
      <c r="Q141" s="8" t="s">
        <v>5</v>
      </c>
      <c r="R141" s="8" t="s">
        <v>6</v>
      </c>
      <c r="S141" s="4"/>
      <c r="T141" s="4"/>
      <c r="U141" s="4"/>
      <c r="V141" s="196" t="s">
        <v>7</v>
      </c>
    </row>
    <row r="142" spans="1:22">
      <c r="A142" s="8" t="s">
        <v>9</v>
      </c>
      <c r="B142" s="10" t="s">
        <v>10</v>
      </c>
      <c r="C142" s="10" t="s">
        <v>11</v>
      </c>
      <c r="D142" s="10" t="s">
        <v>12</v>
      </c>
      <c r="E142" s="10" t="s">
        <v>13</v>
      </c>
      <c r="F142" s="10" t="s">
        <v>14</v>
      </c>
      <c r="G142" s="8" t="s">
        <v>15</v>
      </c>
      <c r="H142" s="8" t="s">
        <v>15</v>
      </c>
      <c r="I142" s="196" t="s">
        <v>16</v>
      </c>
      <c r="J142" s="196" t="s">
        <v>17</v>
      </c>
      <c r="K142" s="8" t="s">
        <v>9</v>
      </c>
      <c r="L142" s="10" t="s">
        <v>10</v>
      </c>
      <c r="M142" s="10" t="s">
        <v>11</v>
      </c>
      <c r="N142" s="10" t="s">
        <v>12</v>
      </c>
      <c r="O142" s="10" t="s">
        <v>13</v>
      </c>
      <c r="P142" s="10" t="s">
        <v>14</v>
      </c>
      <c r="Q142" s="8" t="s">
        <v>15</v>
      </c>
      <c r="R142" s="8" t="s">
        <v>15</v>
      </c>
      <c r="S142" s="196" t="s">
        <v>16</v>
      </c>
      <c r="T142" s="8"/>
      <c r="U142" s="8"/>
      <c r="V142" s="196" t="s">
        <v>17</v>
      </c>
    </row>
    <row r="143" spans="1:22">
      <c r="A143" s="1" t="s">
        <v>18</v>
      </c>
      <c r="B143" s="11">
        <v>7</v>
      </c>
      <c r="C143" s="11"/>
      <c r="D143" s="11"/>
      <c r="E143" s="11"/>
      <c r="F143" s="11"/>
      <c r="G143" s="11">
        <v>6</v>
      </c>
      <c r="H143" s="11">
        <v>1</v>
      </c>
      <c r="I143" s="198">
        <f t="shared" ref="I143:I152" si="78">SUM(G143:H143)</f>
        <v>7</v>
      </c>
      <c r="J143" s="198">
        <v>2</v>
      </c>
      <c r="K143" s="1" t="s">
        <v>18</v>
      </c>
      <c r="L143" s="36">
        <f t="shared" ref="L143:L153" si="79">SUM(B143,L120)</f>
        <v>75</v>
      </c>
      <c r="M143" s="36">
        <f t="shared" ref="M143:M153" si="80">SUM(C143,M120)</f>
        <v>0</v>
      </c>
      <c r="N143" s="36">
        <f t="shared" ref="N143:N153" si="81">SUM(D143,N120)</f>
        <v>0</v>
      </c>
      <c r="O143" s="36">
        <f t="shared" ref="O143:O153" si="82">SUM(E143,O120)</f>
        <v>0</v>
      </c>
      <c r="P143" s="36">
        <f t="shared" ref="P143:P153" si="83">SUM(F143,P120)</f>
        <v>0</v>
      </c>
      <c r="Q143" s="36">
        <f t="shared" ref="Q143:Q152" si="84">SUM(G143,Q120)</f>
        <v>58</v>
      </c>
      <c r="R143" s="36">
        <f t="shared" ref="R143:R152" si="85">SUM(H143,R120)</f>
        <v>17</v>
      </c>
      <c r="S143" s="195">
        <f t="shared" ref="S143:S153" si="86">SUM(I143,S120)</f>
        <v>75</v>
      </c>
      <c r="T143" s="36"/>
      <c r="U143" s="36"/>
      <c r="V143" s="197">
        <f t="shared" ref="V143:V153" si="87">SUM(J143,V120)</f>
        <v>138</v>
      </c>
    </row>
    <row r="144" spans="1:22">
      <c r="A144" s="1" t="s">
        <v>19</v>
      </c>
      <c r="B144" s="11">
        <v>3</v>
      </c>
      <c r="C144" s="11"/>
      <c r="D144" s="11"/>
      <c r="E144" s="11"/>
      <c r="F144" s="11"/>
      <c r="G144" s="11">
        <v>3</v>
      </c>
      <c r="H144" s="11">
        <v>0</v>
      </c>
      <c r="I144" s="198">
        <f t="shared" si="78"/>
        <v>3</v>
      </c>
      <c r="J144" s="198">
        <v>6</v>
      </c>
      <c r="K144" s="1" t="s">
        <v>19</v>
      </c>
      <c r="L144" s="36">
        <f t="shared" si="79"/>
        <v>82</v>
      </c>
      <c r="M144" s="36">
        <f t="shared" si="80"/>
        <v>4</v>
      </c>
      <c r="N144" s="36">
        <f t="shared" si="81"/>
        <v>1</v>
      </c>
      <c r="O144" s="36">
        <f t="shared" si="82"/>
        <v>1</v>
      </c>
      <c r="P144" s="36">
        <f t="shared" si="83"/>
        <v>4</v>
      </c>
      <c r="Q144" s="36">
        <f t="shared" si="84"/>
        <v>21</v>
      </c>
      <c r="R144" s="36">
        <f t="shared" si="85"/>
        <v>71</v>
      </c>
      <c r="S144" s="195">
        <f t="shared" si="86"/>
        <v>92</v>
      </c>
      <c r="T144" s="36"/>
      <c r="U144" s="36"/>
      <c r="V144" s="197">
        <f t="shared" si="87"/>
        <v>77120</v>
      </c>
    </row>
    <row r="145" spans="1:22">
      <c r="A145" s="1" t="s">
        <v>20</v>
      </c>
      <c r="B145" s="11">
        <v>1</v>
      </c>
      <c r="C145" s="11"/>
      <c r="D145" s="11"/>
      <c r="E145" s="11"/>
      <c r="F145" s="11"/>
      <c r="G145" s="11">
        <v>1</v>
      </c>
      <c r="H145" s="11">
        <v>0</v>
      </c>
      <c r="I145" s="198">
        <f t="shared" si="78"/>
        <v>1</v>
      </c>
      <c r="J145" s="198">
        <v>0</v>
      </c>
      <c r="K145" s="1" t="s">
        <v>20</v>
      </c>
      <c r="L145" s="36">
        <f t="shared" si="79"/>
        <v>77</v>
      </c>
      <c r="M145" s="36">
        <f t="shared" si="80"/>
        <v>0</v>
      </c>
      <c r="N145" s="36">
        <f t="shared" si="81"/>
        <v>0</v>
      </c>
      <c r="O145" s="36">
        <f t="shared" si="82"/>
        <v>5</v>
      </c>
      <c r="P145" s="36">
        <f t="shared" si="83"/>
        <v>2</v>
      </c>
      <c r="Q145" s="36">
        <f t="shared" si="84"/>
        <v>24</v>
      </c>
      <c r="R145" s="36">
        <f t="shared" si="85"/>
        <v>60</v>
      </c>
      <c r="S145" s="195">
        <f t="shared" si="86"/>
        <v>84</v>
      </c>
      <c r="T145" s="36"/>
      <c r="U145" s="36"/>
      <c r="V145" s="197">
        <f t="shared" si="87"/>
        <v>36641</v>
      </c>
    </row>
    <row r="146" spans="1:22">
      <c r="A146" s="1" t="s">
        <v>21</v>
      </c>
      <c r="B146" s="11"/>
      <c r="C146" s="11"/>
      <c r="D146" s="11"/>
      <c r="E146" s="11"/>
      <c r="F146" s="11"/>
      <c r="G146" s="11">
        <v>0</v>
      </c>
      <c r="H146" s="11">
        <v>0</v>
      </c>
      <c r="I146" s="198">
        <f t="shared" si="78"/>
        <v>0</v>
      </c>
      <c r="J146" s="198">
        <v>0</v>
      </c>
      <c r="K146" s="1" t="s">
        <v>21</v>
      </c>
      <c r="L146" s="36">
        <f t="shared" si="79"/>
        <v>45</v>
      </c>
      <c r="M146" s="36">
        <f t="shared" si="80"/>
        <v>3</v>
      </c>
      <c r="N146" s="36">
        <f t="shared" si="81"/>
        <v>6</v>
      </c>
      <c r="O146" s="36">
        <f t="shared" si="82"/>
        <v>6</v>
      </c>
      <c r="P146" s="36">
        <f t="shared" si="83"/>
        <v>4</v>
      </c>
      <c r="Q146" s="36">
        <f t="shared" si="84"/>
        <v>10</v>
      </c>
      <c r="R146" s="36">
        <f t="shared" si="85"/>
        <v>54</v>
      </c>
      <c r="S146" s="195">
        <f t="shared" si="86"/>
        <v>64</v>
      </c>
      <c r="T146" s="36"/>
      <c r="U146" s="36"/>
      <c r="V146" s="197">
        <f t="shared" si="87"/>
        <v>74901</v>
      </c>
    </row>
    <row r="147" spans="1:22">
      <c r="A147" s="1" t="s">
        <v>22</v>
      </c>
      <c r="B147" s="11">
        <v>2</v>
      </c>
      <c r="C147" s="11"/>
      <c r="D147" s="11"/>
      <c r="E147" s="11"/>
      <c r="F147" s="11"/>
      <c r="G147" s="11">
        <v>1</v>
      </c>
      <c r="H147" s="11">
        <v>1</v>
      </c>
      <c r="I147" s="198">
        <f t="shared" si="78"/>
        <v>2</v>
      </c>
      <c r="J147" s="198">
        <v>4</v>
      </c>
      <c r="K147" s="1" t="s">
        <v>22</v>
      </c>
      <c r="L147" s="36">
        <f t="shared" si="79"/>
        <v>101</v>
      </c>
      <c r="M147" s="36">
        <f t="shared" si="80"/>
        <v>0</v>
      </c>
      <c r="N147" s="36">
        <f t="shared" si="81"/>
        <v>0</v>
      </c>
      <c r="O147" s="36">
        <f t="shared" si="82"/>
        <v>0</v>
      </c>
      <c r="P147" s="36">
        <f t="shared" si="83"/>
        <v>0</v>
      </c>
      <c r="Q147" s="36">
        <f t="shared" si="84"/>
        <v>10</v>
      </c>
      <c r="R147" s="36">
        <f t="shared" si="85"/>
        <v>91</v>
      </c>
      <c r="S147" s="195">
        <f t="shared" si="86"/>
        <v>101</v>
      </c>
      <c r="T147" s="36"/>
      <c r="U147" s="36"/>
      <c r="V147" s="197">
        <f t="shared" si="87"/>
        <v>127</v>
      </c>
    </row>
    <row r="148" spans="1:22">
      <c r="A148" s="1" t="s">
        <v>23</v>
      </c>
      <c r="B148" s="11">
        <v>5</v>
      </c>
      <c r="C148" s="11"/>
      <c r="D148" s="11"/>
      <c r="E148" s="11"/>
      <c r="F148" s="11"/>
      <c r="G148" s="11">
        <v>5</v>
      </c>
      <c r="H148" s="11">
        <v>0</v>
      </c>
      <c r="I148" s="198">
        <f t="shared" si="78"/>
        <v>5</v>
      </c>
      <c r="J148" s="198">
        <v>1</v>
      </c>
      <c r="K148" s="1" t="s">
        <v>23</v>
      </c>
      <c r="L148" s="36">
        <f t="shared" si="79"/>
        <v>102</v>
      </c>
      <c r="M148" s="36">
        <f t="shared" si="80"/>
        <v>2</v>
      </c>
      <c r="N148" s="36">
        <f t="shared" si="81"/>
        <v>4</v>
      </c>
      <c r="O148" s="36">
        <f t="shared" si="82"/>
        <v>4</v>
      </c>
      <c r="P148" s="36">
        <f t="shared" si="83"/>
        <v>5</v>
      </c>
      <c r="Q148" s="36">
        <f t="shared" si="84"/>
        <v>57</v>
      </c>
      <c r="R148" s="36">
        <f t="shared" si="85"/>
        <v>60</v>
      </c>
      <c r="S148" s="195">
        <f t="shared" si="86"/>
        <v>117</v>
      </c>
      <c r="T148" s="36"/>
      <c r="U148" s="36"/>
      <c r="V148" s="197">
        <f t="shared" si="87"/>
        <v>56260</v>
      </c>
    </row>
    <row r="149" spans="1:22">
      <c r="A149" s="1" t="s">
        <v>24</v>
      </c>
      <c r="B149" s="11">
        <v>10</v>
      </c>
      <c r="C149" s="11"/>
      <c r="D149" s="11"/>
      <c r="E149" s="11"/>
      <c r="F149" s="11"/>
      <c r="G149" s="11">
        <v>9</v>
      </c>
      <c r="H149" s="11">
        <v>1</v>
      </c>
      <c r="I149" s="198">
        <f t="shared" si="78"/>
        <v>10</v>
      </c>
      <c r="J149" s="198">
        <v>63</v>
      </c>
      <c r="K149" s="1" t="s">
        <v>24</v>
      </c>
      <c r="L149" s="36">
        <f t="shared" si="79"/>
        <v>225</v>
      </c>
      <c r="M149" s="36">
        <f t="shared" si="80"/>
        <v>3</v>
      </c>
      <c r="N149" s="36">
        <f t="shared" si="81"/>
        <v>2</v>
      </c>
      <c r="O149" s="36">
        <f t="shared" si="82"/>
        <v>7</v>
      </c>
      <c r="P149" s="36">
        <f t="shared" si="83"/>
        <v>9</v>
      </c>
      <c r="Q149" s="36">
        <f t="shared" si="84"/>
        <v>74</v>
      </c>
      <c r="R149" s="36">
        <f t="shared" si="85"/>
        <v>172</v>
      </c>
      <c r="S149" s="195">
        <f t="shared" si="86"/>
        <v>246</v>
      </c>
      <c r="T149" s="36"/>
      <c r="U149" s="36"/>
      <c r="V149" s="197">
        <f t="shared" si="87"/>
        <v>234747</v>
      </c>
    </row>
    <row r="150" spans="1:22">
      <c r="A150" s="1" t="s">
        <v>25</v>
      </c>
      <c r="B150" s="11">
        <v>6</v>
      </c>
      <c r="C150" s="11"/>
      <c r="D150" s="11"/>
      <c r="E150" s="11"/>
      <c r="F150" s="11"/>
      <c r="G150" s="11">
        <v>6</v>
      </c>
      <c r="H150" s="11">
        <v>0</v>
      </c>
      <c r="I150" s="198">
        <f t="shared" si="78"/>
        <v>6</v>
      </c>
      <c r="J150" s="198">
        <v>2</v>
      </c>
      <c r="K150" s="1" t="s">
        <v>25</v>
      </c>
      <c r="L150" s="36">
        <f t="shared" si="79"/>
        <v>94</v>
      </c>
      <c r="M150" s="36">
        <f t="shared" si="80"/>
        <v>1</v>
      </c>
      <c r="N150" s="36">
        <f t="shared" si="81"/>
        <v>1</v>
      </c>
      <c r="O150" s="36">
        <f t="shared" si="82"/>
        <v>1</v>
      </c>
      <c r="P150" s="36">
        <f t="shared" si="83"/>
        <v>6</v>
      </c>
      <c r="Q150" s="36">
        <f t="shared" si="84"/>
        <v>39</v>
      </c>
      <c r="R150" s="36">
        <f t="shared" si="85"/>
        <v>66</v>
      </c>
      <c r="S150" s="195">
        <f t="shared" si="86"/>
        <v>105</v>
      </c>
      <c r="T150" s="36"/>
      <c r="U150" s="36"/>
      <c r="V150" s="197">
        <f t="shared" si="87"/>
        <v>161850</v>
      </c>
    </row>
    <row r="151" spans="1:22">
      <c r="A151" s="1" t="s">
        <v>26</v>
      </c>
      <c r="B151" s="11">
        <v>11</v>
      </c>
      <c r="C151" s="11"/>
      <c r="D151" s="11"/>
      <c r="E151" s="11"/>
      <c r="F151" s="11"/>
      <c r="G151" s="11">
        <v>11</v>
      </c>
      <c r="H151" s="11">
        <v>0</v>
      </c>
      <c r="I151" s="198">
        <f t="shared" si="78"/>
        <v>11</v>
      </c>
      <c r="J151" s="198">
        <v>1</v>
      </c>
      <c r="K151" s="1" t="s">
        <v>26</v>
      </c>
      <c r="L151" s="36">
        <f t="shared" si="79"/>
        <v>82</v>
      </c>
      <c r="M151" s="36">
        <f t="shared" si="80"/>
        <v>1</v>
      </c>
      <c r="N151" s="36">
        <f t="shared" si="81"/>
        <v>3</v>
      </c>
      <c r="O151" s="36">
        <f t="shared" si="82"/>
        <v>1</v>
      </c>
      <c r="P151" s="36">
        <f t="shared" si="83"/>
        <v>1</v>
      </c>
      <c r="Q151" s="36">
        <f t="shared" si="84"/>
        <v>63</v>
      </c>
      <c r="R151" s="36">
        <f t="shared" si="85"/>
        <v>25</v>
      </c>
      <c r="S151" s="195">
        <f t="shared" si="86"/>
        <v>88</v>
      </c>
      <c r="T151" s="36"/>
      <c r="U151" s="36"/>
      <c r="V151" s="197">
        <f t="shared" si="87"/>
        <v>24842</v>
      </c>
    </row>
    <row r="152" spans="1:22">
      <c r="A152" s="1" t="s">
        <v>27</v>
      </c>
      <c r="B152" s="11">
        <v>5</v>
      </c>
      <c r="C152" s="11"/>
      <c r="D152" s="11"/>
      <c r="E152" s="11"/>
      <c r="F152" s="11"/>
      <c r="G152" s="11">
        <v>5</v>
      </c>
      <c r="H152" s="11">
        <v>0</v>
      </c>
      <c r="I152" s="198">
        <f t="shared" si="78"/>
        <v>5</v>
      </c>
      <c r="J152" s="198">
        <v>1</v>
      </c>
      <c r="K152" s="1" t="s">
        <v>27</v>
      </c>
      <c r="L152" s="36">
        <f t="shared" si="79"/>
        <v>44</v>
      </c>
      <c r="M152" s="36">
        <f t="shared" si="80"/>
        <v>0</v>
      </c>
      <c r="N152" s="36">
        <f t="shared" si="81"/>
        <v>0</v>
      </c>
      <c r="O152" s="36">
        <f t="shared" si="82"/>
        <v>0</v>
      </c>
      <c r="P152" s="36">
        <f t="shared" si="83"/>
        <v>0</v>
      </c>
      <c r="Q152" s="36">
        <f t="shared" si="84"/>
        <v>44</v>
      </c>
      <c r="R152" s="36">
        <f t="shared" si="85"/>
        <v>0</v>
      </c>
      <c r="S152" s="195">
        <f t="shared" si="86"/>
        <v>44</v>
      </c>
      <c r="T152" s="36"/>
      <c r="U152" s="36"/>
      <c r="V152" s="197">
        <f t="shared" si="87"/>
        <v>11</v>
      </c>
    </row>
    <row r="153" spans="1:22">
      <c r="A153" s="1" t="s">
        <v>28</v>
      </c>
      <c r="B153" s="11">
        <f t="shared" ref="B153:J153" si="88">SUM(B143:B152)</f>
        <v>50</v>
      </c>
      <c r="C153" s="11">
        <f t="shared" si="88"/>
        <v>0</v>
      </c>
      <c r="D153" s="11">
        <f t="shared" si="88"/>
        <v>0</v>
      </c>
      <c r="E153" s="11">
        <f t="shared" si="88"/>
        <v>0</v>
      </c>
      <c r="F153" s="11">
        <f t="shared" si="88"/>
        <v>0</v>
      </c>
      <c r="G153" s="36">
        <f t="shared" si="88"/>
        <v>47</v>
      </c>
      <c r="H153" s="36">
        <f t="shared" si="88"/>
        <v>3</v>
      </c>
      <c r="I153" s="198">
        <f t="shared" si="88"/>
        <v>50</v>
      </c>
      <c r="J153" s="198">
        <f t="shared" si="88"/>
        <v>80</v>
      </c>
      <c r="K153" s="1" t="s">
        <v>28</v>
      </c>
      <c r="L153" s="36">
        <f t="shared" si="79"/>
        <v>927</v>
      </c>
      <c r="M153" s="36">
        <f t="shared" si="80"/>
        <v>14</v>
      </c>
      <c r="N153" s="36">
        <f t="shared" si="81"/>
        <v>17</v>
      </c>
      <c r="O153" s="36">
        <f t="shared" si="82"/>
        <v>25</v>
      </c>
      <c r="P153" s="36">
        <f t="shared" si="83"/>
        <v>31</v>
      </c>
      <c r="Q153" s="36">
        <f>SUM(G153,Q130)</f>
        <v>400</v>
      </c>
      <c r="R153" s="36">
        <f>SUM(H153,R130)</f>
        <v>616</v>
      </c>
      <c r="S153" s="195">
        <f t="shared" si="86"/>
        <v>1016</v>
      </c>
      <c r="T153" s="36"/>
      <c r="U153" s="36"/>
      <c r="V153" s="197">
        <f t="shared" si="87"/>
        <v>666637</v>
      </c>
    </row>
    <row r="154" spans="1:22">
      <c r="A154" s="14"/>
      <c r="B154" s="14"/>
      <c r="C154" s="14"/>
      <c r="D154" s="14"/>
      <c r="E154" s="14"/>
      <c r="F154" s="14"/>
      <c r="G154" s="14"/>
      <c r="H154" s="14"/>
      <c r="I154" s="14"/>
      <c r="J154" s="32"/>
      <c r="K154" s="14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>
      <c r="A155" s="19"/>
      <c r="B155" s="20"/>
      <c r="C155" s="21" t="s">
        <v>33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1" t="s">
        <v>33</v>
      </c>
      <c r="N155" s="20"/>
      <c r="O155" s="20"/>
      <c r="P155" s="20"/>
      <c r="Q155" s="20"/>
      <c r="R155" s="20"/>
      <c r="S155" s="20"/>
      <c r="T155" s="20"/>
      <c r="U155" s="20"/>
      <c r="V155" s="22"/>
    </row>
    <row r="156" spans="1:22">
      <c r="A156" s="19"/>
      <c r="B156" s="23">
        <v>42</v>
      </c>
      <c r="C156" s="23">
        <v>0</v>
      </c>
      <c r="D156" s="23">
        <v>0</v>
      </c>
      <c r="E156" s="23">
        <v>0</v>
      </c>
      <c r="F156" s="23">
        <v>0</v>
      </c>
      <c r="G156" s="23">
        <v>15</v>
      </c>
      <c r="H156" s="23">
        <v>27</v>
      </c>
      <c r="I156" s="23">
        <v>42</v>
      </c>
      <c r="J156" s="23">
        <v>42</v>
      </c>
      <c r="K156" s="20"/>
      <c r="L156" s="23">
        <v>773</v>
      </c>
      <c r="M156" s="23">
        <v>3</v>
      </c>
      <c r="N156" s="23">
        <v>3</v>
      </c>
      <c r="O156" s="23">
        <v>7</v>
      </c>
      <c r="P156" s="23">
        <v>3</v>
      </c>
      <c r="Q156" s="23">
        <v>385</v>
      </c>
      <c r="R156" s="23">
        <v>399</v>
      </c>
      <c r="S156" s="23">
        <v>784</v>
      </c>
      <c r="T156" s="23"/>
      <c r="U156" s="23"/>
      <c r="V156" s="24">
        <v>126191</v>
      </c>
    </row>
    <row r="157" spans="1:22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2"/>
    </row>
    <row r="158" spans="1:22">
      <c r="A158" s="19"/>
      <c r="B158" s="20"/>
      <c r="C158" s="21" t="s">
        <v>62</v>
      </c>
      <c r="D158" s="20"/>
      <c r="E158" s="20"/>
      <c r="F158" s="20"/>
      <c r="G158" s="20"/>
      <c r="H158" s="20"/>
      <c r="I158" s="20"/>
      <c r="J158" s="20"/>
      <c r="K158" s="25"/>
      <c r="L158" s="20"/>
      <c r="M158" s="21" t="s">
        <v>62</v>
      </c>
      <c r="N158" s="20"/>
      <c r="O158" s="20"/>
      <c r="P158" s="20"/>
      <c r="Q158" s="20"/>
      <c r="R158" s="20"/>
      <c r="S158" s="20"/>
      <c r="T158" s="20"/>
      <c r="U158" s="20"/>
      <c r="V158" s="22"/>
    </row>
    <row r="159" spans="1:22">
      <c r="A159" s="26"/>
      <c r="B159" s="23">
        <v>45.4</v>
      </c>
      <c r="C159" s="23">
        <v>0</v>
      </c>
      <c r="D159" s="23">
        <v>0</v>
      </c>
      <c r="E159" s="23">
        <v>0.1</v>
      </c>
      <c r="F159" s="23">
        <v>0.4</v>
      </c>
      <c r="G159" s="23">
        <v>37.200000000000003</v>
      </c>
      <c r="H159" s="23">
        <v>8.1</v>
      </c>
      <c r="I159" s="23">
        <v>45.3</v>
      </c>
      <c r="J159" s="23">
        <v>8468.1</v>
      </c>
      <c r="K159" s="28"/>
      <c r="L159" s="23">
        <f t="shared" ref="L159" si="89">SUM(L136,B159)</f>
        <v>870.80000000000007</v>
      </c>
      <c r="M159" s="23">
        <f t="shared" ref="M159" si="90">SUM(M136,C159)</f>
        <v>3.2</v>
      </c>
      <c r="N159" s="23">
        <f t="shared" ref="N159" si="91">SUM(N136,D159)</f>
        <v>4.6000000000000005</v>
      </c>
      <c r="O159" s="23">
        <f t="shared" ref="O159" si="92">SUM(O136,E159)</f>
        <v>3.2</v>
      </c>
      <c r="P159" s="23">
        <f t="shared" ref="P159" si="93">SUM(P136,F159)</f>
        <v>1.7999999999999998</v>
      </c>
      <c r="Q159" s="23">
        <f t="shared" ref="Q159" si="94">SUM(Q136,G159)</f>
        <v>414.9</v>
      </c>
      <c r="R159" s="23">
        <f t="shared" ref="R159" si="95">SUM(R136,H159)</f>
        <v>472</v>
      </c>
      <c r="S159" s="23">
        <f t="shared" ref="S159" si="96">SUM(S136,I159)</f>
        <v>886.89999999999986</v>
      </c>
      <c r="T159" s="23"/>
      <c r="U159" s="23"/>
      <c r="V159" s="24">
        <f>SUM(V136,J159)</f>
        <v>90332.9</v>
      </c>
    </row>
    <row r="160" spans="1:22">
      <c r="A160" s="41"/>
      <c r="B160" s="45"/>
      <c r="C160" s="45"/>
      <c r="D160" s="45"/>
      <c r="E160" s="45"/>
      <c r="F160" s="45"/>
      <c r="G160" s="45"/>
      <c r="H160" s="45"/>
      <c r="I160" s="45"/>
      <c r="J160" s="45"/>
      <c r="K160" s="41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>
      <c r="A161" s="46"/>
      <c r="B161" s="48"/>
      <c r="C161" s="48"/>
      <c r="D161" s="48"/>
      <c r="E161" s="48"/>
      <c r="F161" s="48"/>
      <c r="G161" s="48"/>
      <c r="H161" s="48"/>
      <c r="I161" s="48"/>
      <c r="J161" s="48"/>
      <c r="K161" s="46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1:22">
      <c r="A162" s="1" t="s">
        <v>29</v>
      </c>
      <c r="B162" s="4"/>
      <c r="C162" s="4"/>
      <c r="D162" s="2"/>
      <c r="E162" s="5" t="s">
        <v>56</v>
      </c>
      <c r="F162" s="4"/>
      <c r="G162" s="4"/>
      <c r="H162" s="1" t="s">
        <v>57</v>
      </c>
      <c r="I162" s="2"/>
      <c r="J162" s="3"/>
      <c r="K162" s="1" t="s">
        <v>0</v>
      </c>
      <c r="L162" s="4"/>
      <c r="M162" s="2"/>
      <c r="N162" s="29" t="s">
        <v>36</v>
      </c>
      <c r="O162" s="6"/>
      <c r="P162" s="6"/>
      <c r="Q162" s="3"/>
      <c r="R162" s="1" t="s">
        <v>58</v>
      </c>
      <c r="S162" s="2"/>
      <c r="T162" s="6"/>
      <c r="U162" s="6"/>
      <c r="V162" s="3"/>
    </row>
    <row r="163" spans="1:22">
      <c r="A163" s="4"/>
      <c r="B163" s="1" t="s">
        <v>1</v>
      </c>
      <c r="C163" s="4"/>
      <c r="D163" s="4"/>
      <c r="E163" s="4"/>
      <c r="F163" s="4"/>
      <c r="G163" s="4"/>
      <c r="H163" s="1" t="s">
        <v>2</v>
      </c>
      <c r="I163" s="4"/>
      <c r="J163" s="4"/>
      <c r="K163" s="4"/>
      <c r="L163" s="1" t="s">
        <v>1</v>
      </c>
      <c r="M163" s="4"/>
      <c r="N163" s="4"/>
      <c r="O163" s="4"/>
      <c r="P163" s="4"/>
      <c r="Q163" s="4"/>
      <c r="R163" s="1" t="s">
        <v>2</v>
      </c>
      <c r="S163" s="4"/>
      <c r="T163" s="4"/>
      <c r="U163" s="4"/>
      <c r="V163" s="4"/>
    </row>
    <row r="164" spans="1:22">
      <c r="A164" s="1" t="s">
        <v>3</v>
      </c>
      <c r="B164" s="1" t="s">
        <v>4</v>
      </c>
      <c r="C164" s="4"/>
      <c r="D164" s="4"/>
      <c r="E164" s="4"/>
      <c r="F164" s="4"/>
      <c r="G164" s="8" t="s">
        <v>5</v>
      </c>
      <c r="H164" s="8" t="s">
        <v>6</v>
      </c>
      <c r="I164" s="4"/>
      <c r="J164" s="196" t="s">
        <v>7</v>
      </c>
      <c r="K164" s="1" t="s">
        <v>3</v>
      </c>
      <c r="L164" s="1" t="s">
        <v>8</v>
      </c>
      <c r="M164" s="4"/>
      <c r="N164" s="4"/>
      <c r="O164" s="4"/>
      <c r="P164" s="4"/>
      <c r="Q164" s="8" t="s">
        <v>5</v>
      </c>
      <c r="R164" s="8" t="s">
        <v>6</v>
      </c>
      <c r="S164" s="4"/>
      <c r="T164" s="4"/>
      <c r="U164" s="4"/>
      <c r="V164" s="196" t="s">
        <v>7</v>
      </c>
    </row>
    <row r="165" spans="1:22">
      <c r="A165" s="8" t="s">
        <v>9</v>
      </c>
      <c r="B165" s="10" t="s">
        <v>10</v>
      </c>
      <c r="C165" s="10" t="s">
        <v>11</v>
      </c>
      <c r="D165" s="10" t="s">
        <v>12</v>
      </c>
      <c r="E165" s="10" t="s">
        <v>13</v>
      </c>
      <c r="F165" s="10" t="s">
        <v>14</v>
      </c>
      <c r="G165" s="8" t="s">
        <v>15</v>
      </c>
      <c r="H165" s="8" t="s">
        <v>15</v>
      </c>
      <c r="I165" s="196" t="s">
        <v>16</v>
      </c>
      <c r="J165" s="196" t="s">
        <v>17</v>
      </c>
      <c r="K165" s="8" t="s">
        <v>9</v>
      </c>
      <c r="L165" s="10" t="s">
        <v>10</v>
      </c>
      <c r="M165" s="10" t="s">
        <v>11</v>
      </c>
      <c r="N165" s="10" t="s">
        <v>12</v>
      </c>
      <c r="O165" s="10" t="s">
        <v>13</v>
      </c>
      <c r="P165" s="10" t="s">
        <v>14</v>
      </c>
      <c r="Q165" s="8" t="s">
        <v>15</v>
      </c>
      <c r="R165" s="8" t="s">
        <v>15</v>
      </c>
      <c r="S165" s="196" t="s">
        <v>16</v>
      </c>
      <c r="T165" s="8"/>
      <c r="U165" s="8"/>
      <c r="V165" s="196" t="s">
        <v>17</v>
      </c>
    </row>
    <row r="166" spans="1:22">
      <c r="A166" s="1" t="s">
        <v>18</v>
      </c>
      <c r="B166" s="11">
        <v>2</v>
      </c>
      <c r="C166" s="11"/>
      <c r="D166" s="11"/>
      <c r="E166" s="11"/>
      <c r="F166" s="11"/>
      <c r="G166" s="11">
        <v>2</v>
      </c>
      <c r="H166" s="11">
        <v>0</v>
      </c>
      <c r="I166" s="198">
        <f t="shared" ref="I166:I175" si="97">SUM(G166:H166)</f>
        <v>2</v>
      </c>
      <c r="J166" s="198">
        <v>44</v>
      </c>
      <c r="K166" s="1" t="s">
        <v>18</v>
      </c>
      <c r="L166" s="36">
        <f t="shared" ref="L166:L176" si="98">SUM(B166,L143)</f>
        <v>77</v>
      </c>
      <c r="M166" s="36">
        <f t="shared" ref="M166:M176" si="99">SUM(C166,M143)</f>
        <v>0</v>
      </c>
      <c r="N166" s="36">
        <f t="shared" ref="N166:N176" si="100">SUM(D166,N143)</f>
        <v>0</v>
      </c>
      <c r="O166" s="36">
        <f t="shared" ref="O166:O176" si="101">SUM(E166,O143)</f>
        <v>0</v>
      </c>
      <c r="P166" s="36">
        <f t="shared" ref="P166:P176" si="102">SUM(F166,P143)</f>
        <v>0</v>
      </c>
      <c r="Q166" s="36">
        <f t="shared" ref="Q166:Q175" si="103">SUM(G166,Q143)</f>
        <v>60</v>
      </c>
      <c r="R166" s="36">
        <f t="shared" ref="R166:R175" si="104">SUM(H166,R143)</f>
        <v>17</v>
      </c>
      <c r="S166" s="197">
        <f t="shared" ref="S166:S176" si="105">SUM(I166,S143)</f>
        <v>77</v>
      </c>
      <c r="T166" s="36"/>
      <c r="U166" s="36"/>
      <c r="V166" s="197">
        <f t="shared" ref="V166:V176" si="106">SUM(J166,V143)</f>
        <v>182</v>
      </c>
    </row>
    <row r="167" spans="1:22">
      <c r="A167" s="1" t="s">
        <v>19</v>
      </c>
      <c r="B167" s="11"/>
      <c r="C167" s="11"/>
      <c r="D167" s="11"/>
      <c r="E167" s="11"/>
      <c r="F167" s="11"/>
      <c r="G167" s="11">
        <v>0</v>
      </c>
      <c r="H167" s="11">
        <v>0</v>
      </c>
      <c r="I167" s="198">
        <f t="shared" si="97"/>
        <v>0</v>
      </c>
      <c r="J167" s="198">
        <v>0</v>
      </c>
      <c r="K167" s="1" t="s">
        <v>19</v>
      </c>
      <c r="L167" s="36">
        <f t="shared" si="98"/>
        <v>82</v>
      </c>
      <c r="M167" s="36">
        <f t="shared" si="99"/>
        <v>4</v>
      </c>
      <c r="N167" s="36">
        <f t="shared" si="100"/>
        <v>1</v>
      </c>
      <c r="O167" s="36">
        <f t="shared" si="101"/>
        <v>1</v>
      </c>
      <c r="P167" s="36">
        <f t="shared" si="102"/>
        <v>4</v>
      </c>
      <c r="Q167" s="36">
        <f t="shared" si="103"/>
        <v>21</v>
      </c>
      <c r="R167" s="36">
        <f t="shared" si="104"/>
        <v>71</v>
      </c>
      <c r="S167" s="197">
        <f t="shared" si="105"/>
        <v>92</v>
      </c>
      <c r="T167" s="36"/>
      <c r="U167" s="36"/>
      <c r="V167" s="197">
        <f t="shared" si="106"/>
        <v>77120</v>
      </c>
    </row>
    <row r="168" spans="1:22">
      <c r="A168" s="1" t="s">
        <v>20</v>
      </c>
      <c r="B168" s="11">
        <v>1</v>
      </c>
      <c r="C168" s="11"/>
      <c r="D168" s="11"/>
      <c r="E168" s="11"/>
      <c r="F168" s="11"/>
      <c r="G168" s="11">
        <v>0</v>
      </c>
      <c r="H168" s="11">
        <v>1</v>
      </c>
      <c r="I168" s="198">
        <f t="shared" si="97"/>
        <v>1</v>
      </c>
      <c r="J168" s="198">
        <v>0</v>
      </c>
      <c r="K168" s="1" t="s">
        <v>20</v>
      </c>
      <c r="L168" s="36">
        <f t="shared" si="98"/>
        <v>78</v>
      </c>
      <c r="M168" s="36">
        <f t="shared" si="99"/>
        <v>0</v>
      </c>
      <c r="N168" s="36">
        <f t="shared" si="100"/>
        <v>0</v>
      </c>
      <c r="O168" s="36">
        <f t="shared" si="101"/>
        <v>5</v>
      </c>
      <c r="P168" s="36">
        <f t="shared" si="102"/>
        <v>2</v>
      </c>
      <c r="Q168" s="36">
        <f t="shared" si="103"/>
        <v>24</v>
      </c>
      <c r="R168" s="36">
        <f t="shared" si="104"/>
        <v>61</v>
      </c>
      <c r="S168" s="197">
        <f t="shared" si="105"/>
        <v>85</v>
      </c>
      <c r="T168" s="36"/>
      <c r="U168" s="36"/>
      <c r="V168" s="197">
        <f t="shared" si="106"/>
        <v>36641</v>
      </c>
    </row>
    <row r="169" spans="1:22">
      <c r="A169" s="1" t="s">
        <v>21</v>
      </c>
      <c r="B169" s="11"/>
      <c r="C169" s="11"/>
      <c r="D169" s="11"/>
      <c r="E169" s="11"/>
      <c r="F169" s="11"/>
      <c r="G169" s="11">
        <v>0</v>
      </c>
      <c r="H169" s="11">
        <v>0</v>
      </c>
      <c r="I169" s="198">
        <f t="shared" si="97"/>
        <v>0</v>
      </c>
      <c r="J169" s="198">
        <v>0</v>
      </c>
      <c r="K169" s="1" t="s">
        <v>21</v>
      </c>
      <c r="L169" s="36">
        <f t="shared" si="98"/>
        <v>45</v>
      </c>
      <c r="M169" s="36">
        <f t="shared" si="99"/>
        <v>3</v>
      </c>
      <c r="N169" s="36">
        <f t="shared" si="100"/>
        <v>6</v>
      </c>
      <c r="O169" s="36">
        <f t="shared" si="101"/>
        <v>6</v>
      </c>
      <c r="P169" s="36">
        <f t="shared" si="102"/>
        <v>4</v>
      </c>
      <c r="Q169" s="36">
        <f t="shared" si="103"/>
        <v>10</v>
      </c>
      <c r="R169" s="36">
        <f t="shared" si="104"/>
        <v>54</v>
      </c>
      <c r="S169" s="197">
        <f t="shared" si="105"/>
        <v>64</v>
      </c>
      <c r="T169" s="36"/>
      <c r="U169" s="36"/>
      <c r="V169" s="197">
        <f t="shared" si="106"/>
        <v>74901</v>
      </c>
    </row>
    <row r="170" spans="1:22">
      <c r="A170" s="1" t="s">
        <v>22</v>
      </c>
      <c r="B170" s="11"/>
      <c r="C170" s="11"/>
      <c r="D170" s="11"/>
      <c r="E170" s="11"/>
      <c r="F170" s="11"/>
      <c r="G170" s="11">
        <v>0</v>
      </c>
      <c r="H170" s="11">
        <v>0</v>
      </c>
      <c r="I170" s="198">
        <f t="shared" si="97"/>
        <v>0</v>
      </c>
      <c r="J170" s="198">
        <v>0</v>
      </c>
      <c r="K170" s="1" t="s">
        <v>22</v>
      </c>
      <c r="L170" s="36">
        <f t="shared" si="98"/>
        <v>101</v>
      </c>
      <c r="M170" s="36">
        <f t="shared" si="99"/>
        <v>0</v>
      </c>
      <c r="N170" s="36">
        <f t="shared" si="100"/>
        <v>0</v>
      </c>
      <c r="O170" s="36">
        <f t="shared" si="101"/>
        <v>0</v>
      </c>
      <c r="P170" s="36">
        <f t="shared" si="102"/>
        <v>0</v>
      </c>
      <c r="Q170" s="36">
        <f t="shared" si="103"/>
        <v>10</v>
      </c>
      <c r="R170" s="36">
        <f t="shared" si="104"/>
        <v>91</v>
      </c>
      <c r="S170" s="197">
        <f t="shared" si="105"/>
        <v>101</v>
      </c>
      <c r="T170" s="36"/>
      <c r="U170" s="36"/>
      <c r="V170" s="197">
        <f t="shared" si="106"/>
        <v>127</v>
      </c>
    </row>
    <row r="171" spans="1:22">
      <c r="A171" s="1" t="s">
        <v>23</v>
      </c>
      <c r="B171" s="11">
        <v>1</v>
      </c>
      <c r="C171" s="11"/>
      <c r="D171" s="11"/>
      <c r="E171" s="11"/>
      <c r="F171" s="11"/>
      <c r="G171" s="11">
        <v>1</v>
      </c>
      <c r="H171" s="11">
        <v>0</v>
      </c>
      <c r="I171" s="198">
        <f t="shared" si="97"/>
        <v>1</v>
      </c>
      <c r="J171" s="198">
        <v>0</v>
      </c>
      <c r="K171" s="1" t="s">
        <v>23</v>
      </c>
      <c r="L171" s="36">
        <f t="shared" si="98"/>
        <v>103</v>
      </c>
      <c r="M171" s="36">
        <f t="shared" si="99"/>
        <v>2</v>
      </c>
      <c r="N171" s="36">
        <f t="shared" si="100"/>
        <v>4</v>
      </c>
      <c r="O171" s="36">
        <f t="shared" si="101"/>
        <v>4</v>
      </c>
      <c r="P171" s="36">
        <f t="shared" si="102"/>
        <v>5</v>
      </c>
      <c r="Q171" s="36">
        <f t="shared" si="103"/>
        <v>58</v>
      </c>
      <c r="R171" s="36">
        <f t="shared" si="104"/>
        <v>60</v>
      </c>
      <c r="S171" s="197">
        <f t="shared" si="105"/>
        <v>118</v>
      </c>
      <c r="T171" s="36"/>
      <c r="U171" s="36"/>
      <c r="V171" s="197">
        <f t="shared" si="106"/>
        <v>56260</v>
      </c>
    </row>
    <row r="172" spans="1:22">
      <c r="A172" s="1" t="s">
        <v>24</v>
      </c>
      <c r="B172" s="11">
        <v>1</v>
      </c>
      <c r="C172" s="11"/>
      <c r="D172" s="11"/>
      <c r="E172" s="11"/>
      <c r="F172" s="11"/>
      <c r="G172" s="11">
        <v>1</v>
      </c>
      <c r="H172" s="11">
        <v>0</v>
      </c>
      <c r="I172" s="198">
        <f t="shared" si="97"/>
        <v>1</v>
      </c>
      <c r="J172" s="198">
        <v>0</v>
      </c>
      <c r="K172" s="1" t="s">
        <v>24</v>
      </c>
      <c r="L172" s="36">
        <f t="shared" si="98"/>
        <v>226</v>
      </c>
      <c r="M172" s="36">
        <f t="shared" si="99"/>
        <v>3</v>
      </c>
      <c r="N172" s="36">
        <f t="shared" si="100"/>
        <v>2</v>
      </c>
      <c r="O172" s="36">
        <f t="shared" si="101"/>
        <v>7</v>
      </c>
      <c r="P172" s="36">
        <f t="shared" si="102"/>
        <v>9</v>
      </c>
      <c r="Q172" s="36">
        <f t="shared" si="103"/>
        <v>75</v>
      </c>
      <c r="R172" s="36">
        <f t="shared" si="104"/>
        <v>172</v>
      </c>
      <c r="S172" s="197">
        <f t="shared" si="105"/>
        <v>247</v>
      </c>
      <c r="T172" s="36"/>
      <c r="U172" s="36"/>
      <c r="V172" s="197">
        <f t="shared" si="106"/>
        <v>234747</v>
      </c>
    </row>
    <row r="173" spans="1:22">
      <c r="A173" s="1" t="s">
        <v>25</v>
      </c>
      <c r="B173" s="11">
        <v>0</v>
      </c>
      <c r="C173" s="11"/>
      <c r="D173" s="11"/>
      <c r="E173" s="11"/>
      <c r="F173" s="11"/>
      <c r="G173" s="11">
        <v>0</v>
      </c>
      <c r="H173" s="11">
        <v>0</v>
      </c>
      <c r="I173" s="198">
        <f t="shared" si="97"/>
        <v>0</v>
      </c>
      <c r="J173" s="198">
        <v>0</v>
      </c>
      <c r="K173" s="1" t="s">
        <v>25</v>
      </c>
      <c r="L173" s="36">
        <f t="shared" si="98"/>
        <v>94</v>
      </c>
      <c r="M173" s="36">
        <f t="shared" si="99"/>
        <v>1</v>
      </c>
      <c r="N173" s="36">
        <f t="shared" si="100"/>
        <v>1</v>
      </c>
      <c r="O173" s="36">
        <f t="shared" si="101"/>
        <v>1</v>
      </c>
      <c r="P173" s="36">
        <f t="shared" si="102"/>
        <v>6</v>
      </c>
      <c r="Q173" s="36">
        <f t="shared" si="103"/>
        <v>39</v>
      </c>
      <c r="R173" s="36">
        <f t="shared" si="104"/>
        <v>66</v>
      </c>
      <c r="S173" s="197">
        <f t="shared" si="105"/>
        <v>105</v>
      </c>
      <c r="T173" s="36"/>
      <c r="U173" s="36"/>
      <c r="V173" s="197">
        <f t="shared" si="106"/>
        <v>161850</v>
      </c>
    </row>
    <row r="174" spans="1:22">
      <c r="A174" s="1" t="s">
        <v>26</v>
      </c>
      <c r="B174" s="11">
        <v>2</v>
      </c>
      <c r="C174" s="11"/>
      <c r="D174" s="11"/>
      <c r="E174" s="11"/>
      <c r="F174" s="11"/>
      <c r="G174" s="11">
        <v>1</v>
      </c>
      <c r="H174" s="11">
        <v>1</v>
      </c>
      <c r="I174" s="198">
        <f t="shared" si="97"/>
        <v>2</v>
      </c>
      <c r="J174" s="198">
        <v>2</v>
      </c>
      <c r="K174" s="1" t="s">
        <v>26</v>
      </c>
      <c r="L174" s="36">
        <f t="shared" si="98"/>
        <v>84</v>
      </c>
      <c r="M174" s="36">
        <f t="shared" si="99"/>
        <v>1</v>
      </c>
      <c r="N174" s="36">
        <f t="shared" si="100"/>
        <v>3</v>
      </c>
      <c r="O174" s="36">
        <f t="shared" si="101"/>
        <v>1</v>
      </c>
      <c r="P174" s="36">
        <f t="shared" si="102"/>
        <v>1</v>
      </c>
      <c r="Q174" s="36">
        <f t="shared" si="103"/>
        <v>64</v>
      </c>
      <c r="R174" s="36">
        <f t="shared" si="104"/>
        <v>26</v>
      </c>
      <c r="S174" s="197">
        <f t="shared" si="105"/>
        <v>90</v>
      </c>
      <c r="T174" s="36"/>
      <c r="U174" s="36"/>
      <c r="V174" s="197">
        <f t="shared" si="106"/>
        <v>24844</v>
      </c>
    </row>
    <row r="175" spans="1:22">
      <c r="A175" s="1" t="s">
        <v>27</v>
      </c>
      <c r="B175" s="11">
        <v>1</v>
      </c>
      <c r="C175" s="11"/>
      <c r="D175" s="11"/>
      <c r="E175" s="11"/>
      <c r="F175" s="11"/>
      <c r="G175" s="11">
        <v>1</v>
      </c>
      <c r="H175" s="11">
        <v>0</v>
      </c>
      <c r="I175" s="198">
        <f t="shared" si="97"/>
        <v>1</v>
      </c>
      <c r="J175" s="198">
        <v>2</v>
      </c>
      <c r="K175" s="1" t="s">
        <v>27</v>
      </c>
      <c r="L175" s="36">
        <f t="shared" si="98"/>
        <v>45</v>
      </c>
      <c r="M175" s="36">
        <f t="shared" si="99"/>
        <v>0</v>
      </c>
      <c r="N175" s="36">
        <f t="shared" si="100"/>
        <v>0</v>
      </c>
      <c r="O175" s="36">
        <f t="shared" si="101"/>
        <v>0</v>
      </c>
      <c r="P175" s="36">
        <f t="shared" si="102"/>
        <v>0</v>
      </c>
      <c r="Q175" s="36">
        <f t="shared" si="103"/>
        <v>45</v>
      </c>
      <c r="R175" s="36">
        <f t="shared" si="104"/>
        <v>0</v>
      </c>
      <c r="S175" s="197">
        <f t="shared" si="105"/>
        <v>45</v>
      </c>
      <c r="T175" s="36"/>
      <c r="U175" s="36"/>
      <c r="V175" s="197">
        <f t="shared" si="106"/>
        <v>13</v>
      </c>
    </row>
    <row r="176" spans="1:22">
      <c r="A176" s="1" t="s">
        <v>28</v>
      </c>
      <c r="B176" s="11">
        <f t="shared" ref="B176:J176" si="107">SUM(B166:B175)</f>
        <v>8</v>
      </c>
      <c r="C176" s="11">
        <f t="shared" si="107"/>
        <v>0</v>
      </c>
      <c r="D176" s="11">
        <f t="shared" si="107"/>
        <v>0</v>
      </c>
      <c r="E176" s="11">
        <f t="shared" si="107"/>
        <v>0</v>
      </c>
      <c r="F176" s="11">
        <f t="shared" si="107"/>
        <v>0</v>
      </c>
      <c r="G176" s="36">
        <f t="shared" si="107"/>
        <v>6</v>
      </c>
      <c r="H176" s="36">
        <f t="shared" si="107"/>
        <v>2</v>
      </c>
      <c r="I176" s="198">
        <f t="shared" si="107"/>
        <v>8</v>
      </c>
      <c r="J176" s="198">
        <f t="shared" si="107"/>
        <v>48</v>
      </c>
      <c r="K176" s="1" t="s">
        <v>28</v>
      </c>
      <c r="L176" s="36">
        <f t="shared" si="98"/>
        <v>935</v>
      </c>
      <c r="M176" s="36">
        <f t="shared" si="99"/>
        <v>14</v>
      </c>
      <c r="N176" s="36">
        <f t="shared" si="100"/>
        <v>17</v>
      </c>
      <c r="O176" s="36">
        <f t="shared" si="101"/>
        <v>25</v>
      </c>
      <c r="P176" s="36">
        <f t="shared" si="102"/>
        <v>31</v>
      </c>
      <c r="Q176" s="36">
        <f>SUM(G176,Q153)</f>
        <v>406</v>
      </c>
      <c r="R176" s="36">
        <f>SUM(H176,R153)</f>
        <v>618</v>
      </c>
      <c r="S176" s="197">
        <f t="shared" si="105"/>
        <v>1024</v>
      </c>
      <c r="T176" s="36"/>
      <c r="U176" s="36"/>
      <c r="V176" s="197">
        <f t="shared" si="106"/>
        <v>666685</v>
      </c>
    </row>
    <row r="177" spans="1:2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3">
      <c r="A178" s="19"/>
      <c r="B178" s="20"/>
      <c r="C178" s="21" t="s">
        <v>33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1" t="s">
        <v>33</v>
      </c>
      <c r="N178" s="20"/>
      <c r="O178" s="20"/>
      <c r="P178" s="20"/>
      <c r="Q178" s="20"/>
      <c r="R178" s="20"/>
      <c r="S178" s="20"/>
      <c r="T178" s="20"/>
      <c r="U178" s="20"/>
      <c r="V178" s="22"/>
    </row>
    <row r="179" spans="1:23">
      <c r="A179" s="19"/>
      <c r="B179" s="23">
        <v>15</v>
      </c>
      <c r="C179" s="23">
        <v>0</v>
      </c>
      <c r="D179" s="23">
        <v>0</v>
      </c>
      <c r="E179" s="23">
        <v>0</v>
      </c>
      <c r="F179" s="23">
        <v>0</v>
      </c>
      <c r="G179" s="23">
        <v>10</v>
      </c>
      <c r="H179" s="23">
        <v>3</v>
      </c>
      <c r="I179" s="23">
        <v>13</v>
      </c>
      <c r="J179" s="23">
        <v>5</v>
      </c>
      <c r="K179" s="20"/>
      <c r="L179" s="23">
        <v>788</v>
      </c>
      <c r="M179" s="23">
        <v>3</v>
      </c>
      <c r="N179" s="23">
        <v>3</v>
      </c>
      <c r="O179" s="23">
        <v>7</v>
      </c>
      <c r="P179" s="23">
        <v>3</v>
      </c>
      <c r="Q179" s="23">
        <v>395</v>
      </c>
      <c r="R179" s="23">
        <v>402</v>
      </c>
      <c r="S179" s="23">
        <v>797</v>
      </c>
      <c r="T179" s="23"/>
      <c r="U179" s="23"/>
      <c r="V179" s="24">
        <v>126196</v>
      </c>
    </row>
    <row r="180" spans="1:23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2"/>
    </row>
    <row r="181" spans="1:23">
      <c r="A181" s="19"/>
      <c r="B181" s="20"/>
      <c r="C181" s="21" t="s">
        <v>62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1" t="s">
        <v>62</v>
      </c>
      <c r="N181" s="20"/>
      <c r="O181" s="20"/>
      <c r="P181" s="20"/>
      <c r="Q181" s="20"/>
      <c r="R181" s="20"/>
      <c r="S181" s="20"/>
      <c r="T181" s="20"/>
      <c r="U181" s="20"/>
      <c r="V181" s="22"/>
    </row>
    <row r="182" spans="1:23">
      <c r="A182" s="26"/>
      <c r="B182" s="23">
        <v>6.8</v>
      </c>
      <c r="C182" s="23">
        <v>0</v>
      </c>
      <c r="D182" s="23">
        <v>0.3</v>
      </c>
      <c r="E182" s="23">
        <v>0</v>
      </c>
      <c r="F182" s="23">
        <v>0</v>
      </c>
      <c r="G182" s="23">
        <v>6.5</v>
      </c>
      <c r="H182" s="23">
        <v>0.5</v>
      </c>
      <c r="I182" s="23">
        <v>7</v>
      </c>
      <c r="J182" s="23">
        <v>3916.7</v>
      </c>
      <c r="K182" s="38"/>
      <c r="L182" s="23">
        <f t="shared" ref="L182" si="108">SUM(L159,B182)</f>
        <v>877.6</v>
      </c>
      <c r="M182" s="23">
        <f t="shared" ref="M182" si="109">SUM(M159,C182)</f>
        <v>3.2</v>
      </c>
      <c r="N182" s="23">
        <f t="shared" ref="N182" si="110">SUM(N159,D182)</f>
        <v>4.9000000000000004</v>
      </c>
      <c r="O182" s="23">
        <f t="shared" ref="O182" si="111">SUM(O159,E182)</f>
        <v>3.2</v>
      </c>
      <c r="P182" s="23">
        <f t="shared" ref="P182" si="112">SUM(P159,F182)</f>
        <v>1.7999999999999998</v>
      </c>
      <c r="Q182" s="23">
        <f t="shared" ref="Q182" si="113">SUM(Q159,G182)</f>
        <v>421.4</v>
      </c>
      <c r="R182" s="23">
        <f t="shared" ref="R182" si="114">SUM(R159,H182)</f>
        <v>472.5</v>
      </c>
      <c r="S182" s="23">
        <f t="shared" ref="S182" si="115">SUM(S159,I182)</f>
        <v>893.89999999999986</v>
      </c>
      <c r="T182" s="23"/>
      <c r="U182" s="23"/>
      <c r="V182" s="24">
        <f>SUM(V159,J182)</f>
        <v>94249.599999999991</v>
      </c>
    </row>
    <row r="183" spans="1:23">
      <c r="A183" s="50"/>
      <c r="B183" s="51"/>
      <c r="C183" s="51"/>
      <c r="D183" s="51"/>
      <c r="E183" s="51"/>
      <c r="F183" s="51"/>
      <c r="G183" s="51"/>
      <c r="H183" s="51"/>
      <c r="I183" s="51"/>
      <c r="J183" s="51"/>
      <c r="K183" s="50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</row>
    <row r="184" spans="1:23">
      <c r="A184" s="52"/>
      <c r="B184" s="51"/>
      <c r="C184" s="51"/>
      <c r="D184" s="51"/>
      <c r="E184" s="51"/>
      <c r="F184" s="51"/>
      <c r="G184" s="51"/>
      <c r="H184" s="51"/>
      <c r="I184" s="51"/>
      <c r="J184" s="51"/>
      <c r="K184" s="50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</row>
    <row r="185" spans="1:23">
      <c r="A185" s="1" t="s">
        <v>29</v>
      </c>
      <c r="B185" s="4"/>
      <c r="C185" s="4"/>
      <c r="D185" s="2"/>
      <c r="E185" s="5" t="s">
        <v>59</v>
      </c>
      <c r="F185" s="4"/>
      <c r="G185" s="4"/>
      <c r="H185" s="1" t="s">
        <v>60</v>
      </c>
      <c r="I185" s="2"/>
      <c r="J185" s="3"/>
      <c r="K185" s="1" t="s">
        <v>0</v>
      </c>
      <c r="L185" s="4"/>
      <c r="M185" s="2"/>
      <c r="N185" s="29" t="s">
        <v>36</v>
      </c>
      <c r="O185" s="6"/>
      <c r="P185" s="6"/>
      <c r="Q185" s="3"/>
      <c r="R185" s="1" t="s">
        <v>61</v>
      </c>
      <c r="S185" s="2"/>
      <c r="T185" s="6"/>
      <c r="U185" s="6"/>
      <c r="V185" s="3"/>
    </row>
    <row r="186" spans="1:23">
      <c r="A186" s="4"/>
      <c r="B186" s="1" t="s">
        <v>1</v>
      </c>
      <c r="C186" s="4"/>
      <c r="D186" s="4"/>
      <c r="E186" s="4"/>
      <c r="F186" s="4"/>
      <c r="G186" s="4"/>
      <c r="H186" s="1" t="s">
        <v>2</v>
      </c>
      <c r="I186" s="4"/>
      <c r="J186" s="4"/>
      <c r="K186" s="4"/>
      <c r="L186" s="1" t="s">
        <v>1</v>
      </c>
      <c r="M186" s="4"/>
      <c r="N186" s="4"/>
      <c r="O186" s="4"/>
      <c r="P186" s="4"/>
      <c r="Q186" s="4"/>
      <c r="R186" s="1" t="s">
        <v>32</v>
      </c>
      <c r="S186" s="4"/>
      <c r="T186" s="4"/>
      <c r="U186" s="4"/>
      <c r="V186" s="4"/>
    </row>
    <row r="187" spans="1:23">
      <c r="A187" s="1" t="s">
        <v>3</v>
      </c>
      <c r="B187" s="1" t="s">
        <v>4</v>
      </c>
      <c r="C187" s="4"/>
      <c r="D187" s="4"/>
      <c r="E187" s="4"/>
      <c r="F187" s="4"/>
      <c r="G187" s="8" t="s">
        <v>5</v>
      </c>
      <c r="H187" s="8" t="s">
        <v>6</v>
      </c>
      <c r="I187" s="4"/>
      <c r="J187" s="196" t="s">
        <v>7</v>
      </c>
      <c r="K187" s="1" t="s">
        <v>3</v>
      </c>
      <c r="L187" s="1" t="s">
        <v>8</v>
      </c>
      <c r="M187" s="4"/>
      <c r="N187" s="4"/>
      <c r="O187" s="4"/>
      <c r="P187" s="4"/>
      <c r="Q187" s="8" t="s">
        <v>5</v>
      </c>
      <c r="R187" s="8" t="s">
        <v>6</v>
      </c>
      <c r="S187" s="196" t="s">
        <v>15</v>
      </c>
      <c r="T187" s="8" t="s">
        <v>5</v>
      </c>
      <c r="U187" s="8" t="s">
        <v>6</v>
      </c>
      <c r="V187" s="196" t="s">
        <v>7</v>
      </c>
    </row>
    <row r="188" spans="1:23">
      <c r="A188" s="8" t="s">
        <v>9</v>
      </c>
      <c r="B188" s="10" t="s">
        <v>10</v>
      </c>
      <c r="C188" s="10" t="s">
        <v>11</v>
      </c>
      <c r="D188" s="10" t="s">
        <v>12</v>
      </c>
      <c r="E188" s="10" t="s">
        <v>13</v>
      </c>
      <c r="F188" s="10" t="s">
        <v>14</v>
      </c>
      <c r="G188" s="8" t="s">
        <v>15</v>
      </c>
      <c r="H188" s="8" t="s">
        <v>15</v>
      </c>
      <c r="I188" s="196" t="s">
        <v>16</v>
      </c>
      <c r="J188" s="196" t="s">
        <v>17</v>
      </c>
      <c r="K188" s="8" t="s">
        <v>9</v>
      </c>
      <c r="L188" s="10" t="s">
        <v>10</v>
      </c>
      <c r="M188" s="10" t="s">
        <v>11</v>
      </c>
      <c r="N188" s="10" t="s">
        <v>12</v>
      </c>
      <c r="O188" s="10" t="s">
        <v>13</v>
      </c>
      <c r="P188" s="10" t="s">
        <v>14</v>
      </c>
      <c r="Q188" s="8" t="s">
        <v>15</v>
      </c>
      <c r="R188" s="8" t="s">
        <v>15</v>
      </c>
      <c r="S188" s="196" t="s">
        <v>16</v>
      </c>
      <c r="T188" s="8" t="s">
        <v>7</v>
      </c>
      <c r="U188" s="8" t="s">
        <v>7</v>
      </c>
      <c r="V188" s="196" t="s">
        <v>16</v>
      </c>
    </row>
    <row r="189" spans="1:23">
      <c r="A189" s="1" t="s">
        <v>18</v>
      </c>
      <c r="B189" s="11">
        <v>1</v>
      </c>
      <c r="C189" s="11"/>
      <c r="D189" s="11"/>
      <c r="E189" s="11"/>
      <c r="F189" s="11"/>
      <c r="G189" s="11">
        <v>1</v>
      </c>
      <c r="H189" s="11">
        <v>0</v>
      </c>
      <c r="I189" s="198">
        <f t="shared" ref="I189:I198" si="116">SUM(G189:H189)</f>
        <v>1</v>
      </c>
      <c r="J189" s="198">
        <v>0</v>
      </c>
      <c r="K189" s="1" t="s">
        <v>18</v>
      </c>
      <c r="L189" s="36">
        <f t="shared" ref="L189:L199" si="117">SUM(B189,L166)</f>
        <v>78</v>
      </c>
      <c r="M189" s="36">
        <f t="shared" ref="M189:M199" si="118">SUM(C189,M166)</f>
        <v>0</v>
      </c>
      <c r="N189" s="36">
        <f t="shared" ref="N189:N199" si="119">SUM(D189,N166)</f>
        <v>0</v>
      </c>
      <c r="O189" s="36">
        <f t="shared" ref="O189:O199" si="120">SUM(E189,O166)</f>
        <v>0</v>
      </c>
      <c r="P189" s="36">
        <f t="shared" ref="P189:P199" si="121">SUM(F189,P166)</f>
        <v>0</v>
      </c>
      <c r="Q189" s="36">
        <f t="shared" ref="Q189:Q198" si="122">SUM(G189,Q166)</f>
        <v>61</v>
      </c>
      <c r="R189" s="36">
        <f t="shared" ref="R189:R198" si="123">SUM(H189,R166)</f>
        <v>17</v>
      </c>
      <c r="S189" s="197">
        <f t="shared" ref="S189:S195" si="124">SUM(I189,S166)</f>
        <v>78</v>
      </c>
      <c r="T189" s="36">
        <v>76</v>
      </c>
      <c r="U189" s="36">
        <v>106</v>
      </c>
      <c r="V189" s="197">
        <f>SUM(J189,V166)</f>
        <v>182</v>
      </c>
      <c r="W189" s="111"/>
    </row>
    <row r="190" spans="1:23">
      <c r="A190" s="1" t="s">
        <v>19</v>
      </c>
      <c r="B190" s="11">
        <v>0</v>
      </c>
      <c r="C190" s="11"/>
      <c r="D190" s="11"/>
      <c r="E190" s="11"/>
      <c r="F190" s="11"/>
      <c r="G190" s="11">
        <v>0</v>
      </c>
      <c r="H190" s="11">
        <v>0</v>
      </c>
      <c r="I190" s="198">
        <f t="shared" si="116"/>
        <v>0</v>
      </c>
      <c r="J190" s="198">
        <v>0</v>
      </c>
      <c r="K190" s="1" t="s">
        <v>19</v>
      </c>
      <c r="L190" s="36">
        <f t="shared" si="117"/>
        <v>82</v>
      </c>
      <c r="M190" s="36">
        <f t="shared" si="118"/>
        <v>4</v>
      </c>
      <c r="N190" s="36">
        <f t="shared" si="119"/>
        <v>1</v>
      </c>
      <c r="O190" s="36">
        <f t="shared" si="120"/>
        <v>1</v>
      </c>
      <c r="P190" s="36">
        <f t="shared" si="121"/>
        <v>4</v>
      </c>
      <c r="Q190" s="36">
        <f t="shared" si="122"/>
        <v>21</v>
      </c>
      <c r="R190" s="36">
        <f t="shared" si="123"/>
        <v>71</v>
      </c>
      <c r="S190" s="197">
        <f t="shared" si="124"/>
        <v>92</v>
      </c>
      <c r="T190" s="36">
        <v>41</v>
      </c>
      <c r="U190" s="36">
        <v>77079</v>
      </c>
      <c r="V190" s="197">
        <f>SUM(J190,V167)</f>
        <v>77120</v>
      </c>
      <c r="W190" s="111"/>
    </row>
    <row r="191" spans="1:23">
      <c r="A191" s="1" t="s">
        <v>20</v>
      </c>
      <c r="B191" s="11">
        <v>0</v>
      </c>
      <c r="C191" s="11"/>
      <c r="D191" s="11"/>
      <c r="E191" s="11"/>
      <c r="F191" s="11"/>
      <c r="G191" s="11">
        <v>0</v>
      </c>
      <c r="H191" s="11">
        <v>0</v>
      </c>
      <c r="I191" s="198">
        <f t="shared" si="116"/>
        <v>0</v>
      </c>
      <c r="J191" s="198">
        <v>0</v>
      </c>
      <c r="K191" s="1" t="s">
        <v>20</v>
      </c>
      <c r="L191" s="36">
        <f t="shared" si="117"/>
        <v>78</v>
      </c>
      <c r="M191" s="36">
        <f t="shared" si="118"/>
        <v>0</v>
      </c>
      <c r="N191" s="36">
        <f t="shared" si="119"/>
        <v>0</v>
      </c>
      <c r="O191" s="36">
        <f t="shared" si="120"/>
        <v>5</v>
      </c>
      <c r="P191" s="36">
        <f t="shared" si="121"/>
        <v>2</v>
      </c>
      <c r="Q191" s="36">
        <f t="shared" si="122"/>
        <v>24</v>
      </c>
      <c r="R191" s="36">
        <f t="shared" si="123"/>
        <v>61</v>
      </c>
      <c r="S191" s="197">
        <f t="shared" si="124"/>
        <v>85</v>
      </c>
      <c r="T191" s="36">
        <v>62</v>
      </c>
      <c r="U191" s="36">
        <v>36578</v>
      </c>
      <c r="V191" s="197">
        <v>36640</v>
      </c>
      <c r="W191" s="111"/>
    </row>
    <row r="192" spans="1:23">
      <c r="A192" s="1" t="s">
        <v>21</v>
      </c>
      <c r="B192" s="11"/>
      <c r="C192" s="11"/>
      <c r="D192" s="11"/>
      <c r="E192" s="11"/>
      <c r="F192" s="11"/>
      <c r="G192" s="11"/>
      <c r="H192" s="4"/>
      <c r="I192" s="198">
        <f t="shared" si="116"/>
        <v>0</v>
      </c>
      <c r="J192" s="198"/>
      <c r="K192" s="1" t="s">
        <v>21</v>
      </c>
      <c r="L192" s="36">
        <f t="shared" si="117"/>
        <v>45</v>
      </c>
      <c r="M192" s="36">
        <f t="shared" si="118"/>
        <v>3</v>
      </c>
      <c r="N192" s="36">
        <f t="shared" si="119"/>
        <v>6</v>
      </c>
      <c r="O192" s="36">
        <f t="shared" si="120"/>
        <v>6</v>
      </c>
      <c r="P192" s="36">
        <f t="shared" si="121"/>
        <v>4</v>
      </c>
      <c r="Q192" s="36">
        <f t="shared" si="122"/>
        <v>10</v>
      </c>
      <c r="R192" s="36">
        <f t="shared" si="123"/>
        <v>54</v>
      </c>
      <c r="S192" s="197">
        <f t="shared" si="124"/>
        <v>64</v>
      </c>
      <c r="T192" s="36">
        <v>7839</v>
      </c>
      <c r="U192" s="36">
        <v>67062</v>
      </c>
      <c r="V192" s="197">
        <f t="shared" ref="V192:V198" si="125">SUM(J192,V169)</f>
        <v>74901</v>
      </c>
      <c r="W192" s="111"/>
    </row>
    <row r="193" spans="1:23">
      <c r="A193" s="1" t="s">
        <v>22</v>
      </c>
      <c r="B193" s="11"/>
      <c r="C193" s="11"/>
      <c r="D193" s="11"/>
      <c r="E193" s="11"/>
      <c r="F193" s="11"/>
      <c r="G193" s="11"/>
      <c r="H193" s="4"/>
      <c r="I193" s="198">
        <f t="shared" si="116"/>
        <v>0</v>
      </c>
      <c r="J193" s="198"/>
      <c r="K193" s="1" t="s">
        <v>22</v>
      </c>
      <c r="L193" s="36">
        <f t="shared" si="117"/>
        <v>101</v>
      </c>
      <c r="M193" s="36">
        <f t="shared" si="118"/>
        <v>0</v>
      </c>
      <c r="N193" s="36">
        <f t="shared" si="119"/>
        <v>0</v>
      </c>
      <c r="O193" s="36">
        <f t="shared" si="120"/>
        <v>0</v>
      </c>
      <c r="P193" s="36">
        <f t="shared" si="121"/>
        <v>0</v>
      </c>
      <c r="Q193" s="36">
        <f t="shared" si="122"/>
        <v>10</v>
      </c>
      <c r="R193" s="36">
        <f t="shared" si="123"/>
        <v>91</v>
      </c>
      <c r="S193" s="197">
        <f t="shared" si="124"/>
        <v>101</v>
      </c>
      <c r="T193" s="36">
        <v>13</v>
      </c>
      <c r="U193" s="36">
        <v>114</v>
      </c>
      <c r="V193" s="197">
        <f t="shared" si="125"/>
        <v>127</v>
      </c>
      <c r="W193" s="111"/>
    </row>
    <row r="194" spans="1:23">
      <c r="A194" s="1" t="s">
        <v>23</v>
      </c>
      <c r="B194" s="11"/>
      <c r="C194" s="11"/>
      <c r="D194" s="11"/>
      <c r="E194" s="11"/>
      <c r="F194" s="11"/>
      <c r="G194" s="11"/>
      <c r="H194" s="4"/>
      <c r="I194" s="198">
        <f t="shared" si="116"/>
        <v>0</v>
      </c>
      <c r="J194" s="198"/>
      <c r="K194" s="1" t="s">
        <v>23</v>
      </c>
      <c r="L194" s="36">
        <f t="shared" si="117"/>
        <v>103</v>
      </c>
      <c r="M194" s="36">
        <f t="shared" si="118"/>
        <v>2</v>
      </c>
      <c r="N194" s="36">
        <f t="shared" si="119"/>
        <v>4</v>
      </c>
      <c r="O194" s="36">
        <f t="shared" si="120"/>
        <v>4</v>
      </c>
      <c r="P194" s="36">
        <f t="shared" si="121"/>
        <v>5</v>
      </c>
      <c r="Q194" s="36">
        <f t="shared" si="122"/>
        <v>58</v>
      </c>
      <c r="R194" s="36">
        <f>SUM(H194,R171)</f>
        <v>60</v>
      </c>
      <c r="S194" s="197">
        <f t="shared" si="124"/>
        <v>118</v>
      </c>
      <c r="T194" s="36">
        <v>6228</v>
      </c>
      <c r="U194" s="36">
        <v>50032</v>
      </c>
      <c r="V194" s="197">
        <f t="shared" si="125"/>
        <v>56260</v>
      </c>
      <c r="W194" s="111"/>
    </row>
    <row r="195" spans="1:23">
      <c r="A195" s="1" t="s">
        <v>24</v>
      </c>
      <c r="B195" s="11">
        <v>1</v>
      </c>
      <c r="C195" s="11"/>
      <c r="D195" s="11"/>
      <c r="E195" s="11"/>
      <c r="F195" s="11"/>
      <c r="G195" s="11">
        <v>1</v>
      </c>
      <c r="H195" s="4">
        <v>0</v>
      </c>
      <c r="I195" s="198">
        <f t="shared" si="116"/>
        <v>1</v>
      </c>
      <c r="J195" s="198">
        <v>0</v>
      </c>
      <c r="K195" s="1" t="s">
        <v>24</v>
      </c>
      <c r="L195" s="36">
        <f t="shared" si="117"/>
        <v>227</v>
      </c>
      <c r="M195" s="36">
        <f t="shared" si="118"/>
        <v>3</v>
      </c>
      <c r="N195" s="36">
        <f t="shared" si="119"/>
        <v>2</v>
      </c>
      <c r="O195" s="36">
        <f t="shared" si="120"/>
        <v>7</v>
      </c>
      <c r="P195" s="36">
        <f t="shared" si="121"/>
        <v>9</v>
      </c>
      <c r="Q195" s="36">
        <f t="shared" si="122"/>
        <v>76</v>
      </c>
      <c r="R195" s="36">
        <f>SUM(H195,R172)</f>
        <v>172</v>
      </c>
      <c r="S195" s="197">
        <f t="shared" si="124"/>
        <v>248</v>
      </c>
      <c r="T195" s="36">
        <v>3356</v>
      </c>
      <c r="U195" s="36">
        <v>231391</v>
      </c>
      <c r="V195" s="197">
        <f t="shared" si="125"/>
        <v>234747</v>
      </c>
      <c r="W195" s="111"/>
    </row>
    <row r="196" spans="1:23">
      <c r="A196" s="1" t="s">
        <v>25</v>
      </c>
      <c r="B196" s="11">
        <v>2</v>
      </c>
      <c r="C196" s="11"/>
      <c r="D196" s="11"/>
      <c r="E196" s="11"/>
      <c r="F196" s="11"/>
      <c r="G196" s="11">
        <v>0</v>
      </c>
      <c r="H196" s="4">
        <v>2</v>
      </c>
      <c r="I196" s="198">
        <f t="shared" si="116"/>
        <v>2</v>
      </c>
      <c r="J196" s="198"/>
      <c r="K196" s="1" t="s">
        <v>25</v>
      </c>
      <c r="L196" s="36">
        <f t="shared" si="117"/>
        <v>96</v>
      </c>
      <c r="M196" s="36">
        <f t="shared" si="118"/>
        <v>1</v>
      </c>
      <c r="N196" s="36">
        <f t="shared" si="119"/>
        <v>1</v>
      </c>
      <c r="O196" s="36">
        <f t="shared" si="120"/>
        <v>1</v>
      </c>
      <c r="P196" s="36">
        <f t="shared" si="121"/>
        <v>6</v>
      </c>
      <c r="Q196" s="36">
        <f t="shared" si="122"/>
        <v>39</v>
      </c>
      <c r="R196" s="36">
        <f t="shared" si="123"/>
        <v>68</v>
      </c>
      <c r="S196" s="197">
        <f>SUM(I196,S173)</f>
        <v>107</v>
      </c>
      <c r="T196" s="36">
        <v>50</v>
      </c>
      <c r="U196" s="36">
        <v>159612</v>
      </c>
      <c r="V196" s="197">
        <f t="shared" si="125"/>
        <v>161850</v>
      </c>
      <c r="W196" s="111"/>
    </row>
    <row r="197" spans="1:23">
      <c r="A197" s="1" t="s">
        <v>26</v>
      </c>
      <c r="B197" s="11"/>
      <c r="C197" s="11"/>
      <c r="D197" s="11"/>
      <c r="E197" s="11"/>
      <c r="F197" s="11"/>
      <c r="G197" s="11"/>
      <c r="H197" s="4"/>
      <c r="I197" s="198">
        <f t="shared" si="116"/>
        <v>0</v>
      </c>
      <c r="J197" s="198"/>
      <c r="K197" s="1" t="s">
        <v>26</v>
      </c>
      <c r="L197" s="36">
        <f t="shared" si="117"/>
        <v>84</v>
      </c>
      <c r="M197" s="36">
        <f t="shared" si="118"/>
        <v>1</v>
      </c>
      <c r="N197" s="36">
        <f t="shared" si="119"/>
        <v>3</v>
      </c>
      <c r="O197" s="36">
        <f t="shared" si="120"/>
        <v>1</v>
      </c>
      <c r="P197" s="36">
        <f t="shared" si="121"/>
        <v>1</v>
      </c>
      <c r="Q197" s="36">
        <f t="shared" si="122"/>
        <v>64</v>
      </c>
      <c r="R197" s="36">
        <f t="shared" si="123"/>
        <v>26</v>
      </c>
      <c r="S197" s="197">
        <f>SUM(I197,S174)</f>
        <v>90</v>
      </c>
      <c r="T197" s="36">
        <v>48</v>
      </c>
      <c r="U197" s="36">
        <v>24796</v>
      </c>
      <c r="V197" s="197">
        <f t="shared" si="125"/>
        <v>24844</v>
      </c>
      <c r="W197" s="111"/>
    </row>
    <row r="198" spans="1:23">
      <c r="A198" s="1" t="s">
        <v>27</v>
      </c>
      <c r="B198" s="11">
        <v>0</v>
      </c>
      <c r="C198" s="11"/>
      <c r="D198" s="11"/>
      <c r="E198" s="11"/>
      <c r="F198" s="11"/>
      <c r="G198" s="11">
        <v>0</v>
      </c>
      <c r="H198" s="4">
        <v>0</v>
      </c>
      <c r="I198" s="198">
        <f t="shared" si="116"/>
        <v>0</v>
      </c>
      <c r="J198" s="198">
        <v>0</v>
      </c>
      <c r="K198" s="1" t="s">
        <v>27</v>
      </c>
      <c r="L198" s="36">
        <f t="shared" si="117"/>
        <v>45</v>
      </c>
      <c r="M198" s="36">
        <f t="shared" si="118"/>
        <v>0</v>
      </c>
      <c r="N198" s="36">
        <f t="shared" si="119"/>
        <v>0</v>
      </c>
      <c r="O198" s="36">
        <f t="shared" si="120"/>
        <v>0</v>
      </c>
      <c r="P198" s="36">
        <f t="shared" si="121"/>
        <v>0</v>
      </c>
      <c r="Q198" s="36">
        <f t="shared" si="122"/>
        <v>45</v>
      </c>
      <c r="R198" s="36">
        <f t="shared" si="123"/>
        <v>0</v>
      </c>
      <c r="S198" s="197">
        <f>SUM(I198,S175)</f>
        <v>45</v>
      </c>
      <c r="T198" s="36">
        <v>13</v>
      </c>
      <c r="U198" s="36">
        <v>0</v>
      </c>
      <c r="V198" s="197">
        <f t="shared" si="125"/>
        <v>13</v>
      </c>
      <c r="W198" s="111"/>
    </row>
    <row r="199" spans="1:23">
      <c r="A199" s="1" t="s">
        <v>28</v>
      </c>
      <c r="B199" s="11">
        <f t="shared" ref="B199:J199" si="126">SUM(B189:B198)</f>
        <v>4</v>
      </c>
      <c r="C199" s="11">
        <f t="shared" si="126"/>
        <v>0</v>
      </c>
      <c r="D199" s="11">
        <f t="shared" si="126"/>
        <v>0</v>
      </c>
      <c r="E199" s="11">
        <f t="shared" si="126"/>
        <v>0</v>
      </c>
      <c r="F199" s="11">
        <f t="shared" si="126"/>
        <v>0</v>
      </c>
      <c r="G199" s="36">
        <f t="shared" si="126"/>
        <v>2</v>
      </c>
      <c r="H199" s="36">
        <f t="shared" si="126"/>
        <v>2</v>
      </c>
      <c r="I199" s="198">
        <f t="shared" si="126"/>
        <v>4</v>
      </c>
      <c r="J199" s="198">
        <f t="shared" si="126"/>
        <v>0</v>
      </c>
      <c r="K199" s="1" t="s">
        <v>28</v>
      </c>
      <c r="L199" s="36">
        <f t="shared" si="117"/>
        <v>939</v>
      </c>
      <c r="M199" s="36">
        <f t="shared" si="118"/>
        <v>14</v>
      </c>
      <c r="N199" s="36">
        <f t="shared" si="119"/>
        <v>17</v>
      </c>
      <c r="O199" s="36">
        <f t="shared" si="120"/>
        <v>25</v>
      </c>
      <c r="P199" s="36">
        <f t="shared" si="121"/>
        <v>31</v>
      </c>
      <c r="Q199" s="36">
        <f t="shared" ref="Q199:V199" si="127">SUM(Q189:Q198)</f>
        <v>408</v>
      </c>
      <c r="R199" s="36">
        <f t="shared" si="127"/>
        <v>620</v>
      </c>
      <c r="S199" s="197">
        <f t="shared" si="127"/>
        <v>1028</v>
      </c>
      <c r="T199" s="36">
        <f t="shared" si="127"/>
        <v>17726</v>
      </c>
      <c r="U199" s="36">
        <f t="shared" si="127"/>
        <v>646770</v>
      </c>
      <c r="V199" s="197">
        <f t="shared" si="127"/>
        <v>666684</v>
      </c>
      <c r="W199" s="111"/>
    </row>
    <row r="200" spans="1:2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3">
      <c r="A201" s="19"/>
      <c r="B201" s="20"/>
      <c r="C201" s="21" t="s">
        <v>33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1" t="s">
        <v>33</v>
      </c>
      <c r="N201" s="20"/>
      <c r="O201" s="20"/>
      <c r="P201" s="20"/>
      <c r="Q201" s="20"/>
      <c r="R201" s="20"/>
      <c r="S201" s="20"/>
      <c r="T201" s="20"/>
      <c r="U201" s="20"/>
      <c r="V201" s="22"/>
    </row>
    <row r="202" spans="1:23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2"/>
    </row>
    <row r="203" spans="1:23">
      <c r="A203" s="19"/>
      <c r="B203" s="23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0"/>
      <c r="L203" s="23">
        <v>788</v>
      </c>
      <c r="M203" s="23">
        <v>3</v>
      </c>
      <c r="N203" s="23">
        <v>3</v>
      </c>
      <c r="O203" s="23">
        <v>7</v>
      </c>
      <c r="P203" s="23">
        <v>3</v>
      </c>
      <c r="Q203" s="23">
        <v>395</v>
      </c>
      <c r="R203" s="23">
        <v>402</v>
      </c>
      <c r="S203" s="23">
        <v>797</v>
      </c>
      <c r="T203" s="23"/>
      <c r="U203" s="23"/>
      <c r="V203" s="24">
        <v>126196</v>
      </c>
    </row>
    <row r="204" spans="1:23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2"/>
    </row>
    <row r="205" spans="1:23">
      <c r="A205" s="19"/>
      <c r="B205" s="20"/>
      <c r="C205" s="21" t="s">
        <v>62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1" t="s">
        <v>62</v>
      </c>
      <c r="N205" s="20"/>
      <c r="O205" s="20"/>
      <c r="P205" s="20"/>
      <c r="Q205" s="20"/>
      <c r="R205" s="20"/>
      <c r="S205" s="20"/>
      <c r="T205" s="20"/>
      <c r="U205" s="20"/>
      <c r="V205" s="22"/>
    </row>
    <row r="206" spans="1:23">
      <c r="A206" s="1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2"/>
    </row>
    <row r="207" spans="1:23">
      <c r="A207" s="26"/>
      <c r="B207" s="23">
        <f t="shared" ref="B207:J207" si="128">SUM(B197:B206)/10</f>
        <v>0.4</v>
      </c>
      <c r="C207" s="23">
        <f t="shared" si="128"/>
        <v>0</v>
      </c>
      <c r="D207" s="23">
        <f t="shared" si="128"/>
        <v>0</v>
      </c>
      <c r="E207" s="23">
        <f t="shared" si="128"/>
        <v>0</v>
      </c>
      <c r="F207" s="23">
        <f t="shared" si="128"/>
        <v>0</v>
      </c>
      <c r="G207" s="23">
        <f t="shared" si="128"/>
        <v>0.2</v>
      </c>
      <c r="H207" s="23">
        <f t="shared" si="128"/>
        <v>0.2</v>
      </c>
      <c r="I207" s="23">
        <f t="shared" si="128"/>
        <v>0.4</v>
      </c>
      <c r="J207" s="23">
        <f t="shared" si="128"/>
        <v>0</v>
      </c>
      <c r="K207" s="38"/>
      <c r="L207" s="23">
        <v>914.5</v>
      </c>
      <c r="M207" s="23">
        <v>4.3</v>
      </c>
      <c r="N207" s="23">
        <v>4.4000000000000004</v>
      </c>
      <c r="O207" s="23">
        <v>4</v>
      </c>
      <c r="P207" s="23">
        <v>2.2999999999999998</v>
      </c>
      <c r="Q207" s="23">
        <v>422.7</v>
      </c>
      <c r="R207" s="23">
        <v>500.5</v>
      </c>
      <c r="S207" s="23">
        <v>923.2</v>
      </c>
      <c r="T207" s="23"/>
      <c r="U207" s="23"/>
      <c r="V207" s="24">
        <v>76440.100000000006</v>
      </c>
    </row>
    <row r="215" spans="1:24" ht="13.5" thickBot="1"/>
    <row r="216" spans="1:24" ht="13.5" thickTop="1">
      <c r="A216" s="58" t="s">
        <v>63</v>
      </c>
      <c r="B216" s="59"/>
      <c r="C216" s="59"/>
      <c r="D216" s="59"/>
      <c r="E216" s="59"/>
      <c r="F216" s="59"/>
      <c r="G216" s="59"/>
      <c r="H216" s="59"/>
      <c r="I216" s="60"/>
      <c r="J216" s="60"/>
      <c r="K216" s="60"/>
      <c r="L216" s="61"/>
      <c r="M216" s="59"/>
      <c r="N216" s="59"/>
      <c r="O216" s="59"/>
      <c r="P216" s="59"/>
      <c r="Q216" s="59"/>
      <c r="R216" s="59"/>
      <c r="S216" s="59"/>
      <c r="T216" s="59"/>
      <c r="U216" s="59"/>
      <c r="V216" s="60"/>
      <c r="W216" s="60"/>
      <c r="X216" s="62"/>
    </row>
    <row r="217" spans="1:24">
      <c r="A217" s="63"/>
      <c r="B217" s="64"/>
      <c r="C217" s="65" t="s">
        <v>64</v>
      </c>
      <c r="D217" s="66"/>
      <c r="E217" s="66"/>
      <c r="F217" s="66" t="s">
        <v>65</v>
      </c>
      <c r="G217" s="66"/>
      <c r="H217" s="66"/>
      <c r="I217" s="66"/>
      <c r="J217" s="67"/>
      <c r="K217" s="68"/>
      <c r="L217" s="69"/>
      <c r="M217" s="64"/>
      <c r="N217" s="65" t="s">
        <v>66</v>
      </c>
      <c r="O217" s="66"/>
      <c r="P217" s="66"/>
      <c r="Q217" s="66" t="s">
        <v>65</v>
      </c>
      <c r="R217" s="66"/>
      <c r="S217" s="66"/>
      <c r="T217" s="66"/>
      <c r="U217" s="66"/>
      <c r="V217" s="66"/>
      <c r="W217" s="67"/>
      <c r="X217" s="70"/>
    </row>
    <row r="218" spans="1:24">
      <c r="A218" s="63"/>
      <c r="B218" s="71" t="s">
        <v>10</v>
      </c>
      <c r="C218" s="71" t="s">
        <v>11</v>
      </c>
      <c r="D218" s="71" t="s">
        <v>12</v>
      </c>
      <c r="E218" s="71" t="s">
        <v>13</v>
      </c>
      <c r="F218" s="71" t="s">
        <v>14</v>
      </c>
      <c r="G218" s="72" t="s">
        <v>5</v>
      </c>
      <c r="H218" s="72" t="s">
        <v>67</v>
      </c>
      <c r="I218" s="72" t="s">
        <v>16</v>
      </c>
      <c r="J218" s="72" t="s">
        <v>7</v>
      </c>
      <c r="K218" s="73"/>
      <c r="L218" s="69"/>
      <c r="M218" s="71" t="s">
        <v>10</v>
      </c>
      <c r="N218" s="71" t="s">
        <v>11</v>
      </c>
      <c r="O218" s="71" t="s">
        <v>12</v>
      </c>
      <c r="P218" s="71" t="s">
        <v>13</v>
      </c>
      <c r="Q218" s="71" t="s">
        <v>14</v>
      </c>
      <c r="R218" s="72" t="s">
        <v>5</v>
      </c>
      <c r="S218" s="72" t="s">
        <v>67</v>
      </c>
      <c r="T218" s="72"/>
      <c r="U218" s="72"/>
      <c r="V218" s="72" t="s">
        <v>16</v>
      </c>
      <c r="W218" s="72" t="s">
        <v>7</v>
      </c>
      <c r="X218" s="70"/>
    </row>
    <row r="219" spans="1:24">
      <c r="A219" s="74">
        <v>1998</v>
      </c>
      <c r="B219" s="75">
        <v>5</v>
      </c>
      <c r="C219" s="75">
        <v>0</v>
      </c>
      <c r="D219" s="75">
        <v>0</v>
      </c>
      <c r="E219" s="75">
        <v>0</v>
      </c>
      <c r="F219" s="75">
        <v>0</v>
      </c>
      <c r="G219" s="75">
        <v>5</v>
      </c>
      <c r="H219" s="75">
        <v>0</v>
      </c>
      <c r="I219" s="76">
        <v>5</v>
      </c>
      <c r="J219" s="76">
        <v>2</v>
      </c>
      <c r="K219" s="77"/>
      <c r="L219" s="78">
        <v>1998</v>
      </c>
      <c r="M219" s="75">
        <v>189</v>
      </c>
      <c r="N219" s="75">
        <v>0</v>
      </c>
      <c r="O219" s="75">
        <v>0</v>
      </c>
      <c r="P219" s="75">
        <v>0</v>
      </c>
      <c r="Q219" s="75">
        <v>0</v>
      </c>
      <c r="R219" s="75">
        <v>65</v>
      </c>
      <c r="S219" s="75">
        <v>124</v>
      </c>
      <c r="T219" s="75"/>
      <c r="U219" s="75"/>
      <c r="V219" s="76">
        <v>189</v>
      </c>
      <c r="W219" s="76">
        <v>59</v>
      </c>
      <c r="X219" s="70"/>
    </row>
    <row r="220" spans="1:24">
      <c r="A220" s="74">
        <v>1999</v>
      </c>
      <c r="B220" s="75">
        <v>22</v>
      </c>
      <c r="C220" s="75">
        <v>0</v>
      </c>
      <c r="D220" s="75">
        <v>0</v>
      </c>
      <c r="E220" s="75">
        <v>0</v>
      </c>
      <c r="F220" s="75">
        <v>0</v>
      </c>
      <c r="G220" s="75">
        <v>22</v>
      </c>
      <c r="H220" s="75">
        <v>0</v>
      </c>
      <c r="I220" s="76">
        <v>22</v>
      </c>
      <c r="J220" s="76">
        <v>26</v>
      </c>
      <c r="K220" s="77"/>
      <c r="L220" s="78">
        <v>1999</v>
      </c>
      <c r="M220" s="75">
        <v>232</v>
      </c>
      <c r="N220" s="75">
        <v>0</v>
      </c>
      <c r="O220" s="75">
        <v>0</v>
      </c>
      <c r="P220" s="75">
        <v>1</v>
      </c>
      <c r="Q220" s="75">
        <v>0</v>
      </c>
      <c r="R220" s="75">
        <v>124</v>
      </c>
      <c r="S220" s="75">
        <v>109</v>
      </c>
      <c r="T220" s="75"/>
      <c r="U220" s="75"/>
      <c r="V220" s="76">
        <v>233</v>
      </c>
      <c r="W220" s="76">
        <v>2825</v>
      </c>
      <c r="X220" s="70"/>
    </row>
    <row r="221" spans="1:24">
      <c r="A221" s="74">
        <v>2000</v>
      </c>
      <c r="B221" s="75">
        <v>31</v>
      </c>
      <c r="C221" s="75">
        <v>1</v>
      </c>
      <c r="D221" s="75">
        <v>1</v>
      </c>
      <c r="E221" s="75">
        <v>2</v>
      </c>
      <c r="F221" s="75">
        <v>0</v>
      </c>
      <c r="G221" s="75">
        <v>33</v>
      </c>
      <c r="H221" s="75">
        <v>2</v>
      </c>
      <c r="I221" s="76">
        <v>35</v>
      </c>
      <c r="J221" s="76">
        <v>3760</v>
      </c>
      <c r="K221" s="77"/>
      <c r="L221" s="78">
        <v>2000</v>
      </c>
      <c r="M221" s="75">
        <v>222</v>
      </c>
      <c r="N221" s="75">
        <v>0</v>
      </c>
      <c r="O221" s="75">
        <v>0</v>
      </c>
      <c r="P221" s="75">
        <v>1</v>
      </c>
      <c r="Q221" s="75">
        <v>0</v>
      </c>
      <c r="R221" s="75">
        <v>125</v>
      </c>
      <c r="S221" s="75">
        <v>98</v>
      </c>
      <c r="T221" s="75"/>
      <c r="U221" s="75"/>
      <c r="V221" s="76">
        <v>223</v>
      </c>
      <c r="W221" s="76">
        <v>1885</v>
      </c>
      <c r="X221" s="70"/>
    </row>
    <row r="222" spans="1:24">
      <c r="A222" s="74">
        <v>2001</v>
      </c>
      <c r="B222" s="75">
        <v>31</v>
      </c>
      <c r="C222" s="75">
        <v>0</v>
      </c>
      <c r="D222" s="75">
        <v>0</v>
      </c>
      <c r="E222" s="75">
        <v>0</v>
      </c>
      <c r="F222" s="75">
        <v>0</v>
      </c>
      <c r="G222" s="75">
        <v>28</v>
      </c>
      <c r="H222" s="75">
        <v>3</v>
      </c>
      <c r="I222" s="76">
        <v>31</v>
      </c>
      <c r="J222" s="76">
        <v>41</v>
      </c>
      <c r="K222" s="77"/>
      <c r="L222" s="78">
        <v>2001</v>
      </c>
      <c r="M222" s="75">
        <v>440</v>
      </c>
      <c r="N222" s="75">
        <v>0</v>
      </c>
      <c r="O222" s="75">
        <v>1</v>
      </c>
      <c r="P222" s="75">
        <v>1</v>
      </c>
      <c r="Q222" s="75">
        <v>0</v>
      </c>
      <c r="R222" s="75">
        <v>95</v>
      </c>
      <c r="S222" s="75">
        <v>347</v>
      </c>
      <c r="T222" s="75"/>
      <c r="U222" s="75"/>
      <c r="V222" s="76">
        <v>442</v>
      </c>
      <c r="W222" s="76">
        <v>4114</v>
      </c>
      <c r="X222" s="70"/>
    </row>
    <row r="223" spans="1:24">
      <c r="A223" s="74">
        <v>2002</v>
      </c>
      <c r="B223" s="75">
        <v>19</v>
      </c>
      <c r="C223" s="75">
        <v>0</v>
      </c>
      <c r="D223" s="75">
        <v>0</v>
      </c>
      <c r="E223" s="75">
        <v>0</v>
      </c>
      <c r="F223" s="75">
        <v>0</v>
      </c>
      <c r="G223" s="75">
        <v>15</v>
      </c>
      <c r="H223" s="75">
        <v>4</v>
      </c>
      <c r="I223" s="76">
        <v>19</v>
      </c>
      <c r="J223" s="76">
        <v>18</v>
      </c>
      <c r="K223" s="77"/>
      <c r="L223" s="78">
        <v>2002</v>
      </c>
      <c r="M223" s="75">
        <v>249</v>
      </c>
      <c r="N223" s="75">
        <v>1</v>
      </c>
      <c r="O223" s="75">
        <v>3</v>
      </c>
      <c r="P223" s="75">
        <v>1</v>
      </c>
      <c r="Q223" s="75">
        <v>1</v>
      </c>
      <c r="R223" s="75">
        <v>68</v>
      </c>
      <c r="S223" s="75">
        <v>186</v>
      </c>
      <c r="T223" s="75"/>
      <c r="U223" s="75"/>
      <c r="V223" s="76">
        <v>254</v>
      </c>
      <c r="W223" s="76">
        <v>26092</v>
      </c>
      <c r="X223" s="70"/>
    </row>
    <row r="224" spans="1:24">
      <c r="A224" s="74">
        <v>2003</v>
      </c>
      <c r="B224" s="75">
        <v>18</v>
      </c>
      <c r="C224" s="75">
        <v>0</v>
      </c>
      <c r="D224" s="75">
        <v>0</v>
      </c>
      <c r="E224" s="75">
        <v>0</v>
      </c>
      <c r="F224" s="75">
        <v>0</v>
      </c>
      <c r="G224" s="75">
        <v>18</v>
      </c>
      <c r="H224" s="75">
        <v>0</v>
      </c>
      <c r="I224" s="76">
        <v>18</v>
      </c>
      <c r="J224" s="76">
        <v>15</v>
      </c>
      <c r="K224" s="77"/>
      <c r="L224" s="78">
        <v>2003</v>
      </c>
      <c r="M224" s="75">
        <v>387</v>
      </c>
      <c r="N224" s="75">
        <v>0</v>
      </c>
      <c r="O224" s="75">
        <v>0</v>
      </c>
      <c r="P224" s="75">
        <v>0</v>
      </c>
      <c r="Q224" s="75">
        <v>2</v>
      </c>
      <c r="R224" s="75">
        <v>91</v>
      </c>
      <c r="S224" s="75">
        <v>298</v>
      </c>
      <c r="T224" s="75"/>
      <c r="U224" s="75"/>
      <c r="V224" s="76">
        <v>389</v>
      </c>
      <c r="W224" s="76">
        <v>15893</v>
      </c>
      <c r="X224" s="70"/>
    </row>
    <row r="225" spans="1:24">
      <c r="A225" s="74">
        <v>2004</v>
      </c>
      <c r="B225" s="75">
        <v>42</v>
      </c>
      <c r="C225" s="75">
        <v>0</v>
      </c>
      <c r="D225" s="75">
        <v>1</v>
      </c>
      <c r="E225" s="75">
        <v>0</v>
      </c>
      <c r="F225" s="75">
        <v>0</v>
      </c>
      <c r="G225" s="75">
        <v>42</v>
      </c>
      <c r="H225" s="75">
        <v>1</v>
      </c>
      <c r="I225" s="76">
        <v>43</v>
      </c>
      <c r="J225" s="76">
        <v>406</v>
      </c>
      <c r="K225" s="77"/>
      <c r="L225" s="78">
        <v>2004</v>
      </c>
      <c r="M225" s="11">
        <v>237</v>
      </c>
      <c r="N225" s="12">
        <v>0</v>
      </c>
      <c r="O225" s="11">
        <v>0</v>
      </c>
      <c r="P225" s="12">
        <v>0</v>
      </c>
      <c r="Q225" s="12">
        <v>0</v>
      </c>
      <c r="R225" s="36">
        <v>102</v>
      </c>
      <c r="S225" s="36">
        <v>136</v>
      </c>
      <c r="T225" s="36"/>
      <c r="U225" s="36"/>
      <c r="V225" s="18">
        <v>238</v>
      </c>
      <c r="W225" s="16">
        <v>3994</v>
      </c>
      <c r="X225" s="70"/>
    </row>
    <row r="226" spans="1:24">
      <c r="A226" s="74">
        <v>2005</v>
      </c>
      <c r="B226" s="11">
        <v>26</v>
      </c>
      <c r="C226" s="11">
        <v>0</v>
      </c>
      <c r="D226" s="11">
        <v>0</v>
      </c>
      <c r="E226" s="11">
        <v>0</v>
      </c>
      <c r="F226" s="11">
        <v>0</v>
      </c>
      <c r="G226" s="11">
        <v>22</v>
      </c>
      <c r="H226" s="11">
        <v>4</v>
      </c>
      <c r="I226" s="12">
        <f>SUM(G226:H226)</f>
        <v>26</v>
      </c>
      <c r="J226" s="34">
        <v>26</v>
      </c>
      <c r="K226" s="77"/>
      <c r="L226" s="78">
        <v>2005</v>
      </c>
      <c r="M226" s="11">
        <v>101</v>
      </c>
      <c r="N226" s="12">
        <v>0</v>
      </c>
      <c r="O226" s="11">
        <v>0</v>
      </c>
      <c r="P226" s="12">
        <v>0</v>
      </c>
      <c r="Q226" s="12">
        <v>0</v>
      </c>
      <c r="R226" s="36">
        <v>85</v>
      </c>
      <c r="S226" s="36">
        <v>16</v>
      </c>
      <c r="T226" s="36"/>
      <c r="U226" s="36"/>
      <c r="V226" s="18">
        <v>101</v>
      </c>
      <c r="W226" s="16">
        <v>40</v>
      </c>
      <c r="X226" s="70"/>
    </row>
    <row r="227" spans="1:24">
      <c r="A227" s="74">
        <v>2006</v>
      </c>
      <c r="B227" s="11">
        <v>18</v>
      </c>
      <c r="C227" s="11">
        <v>0</v>
      </c>
      <c r="D227" s="11">
        <v>1</v>
      </c>
      <c r="E227" s="11">
        <v>0</v>
      </c>
      <c r="F227" s="11">
        <v>0</v>
      </c>
      <c r="G227" s="11">
        <v>18</v>
      </c>
      <c r="H227" s="11">
        <v>1</v>
      </c>
      <c r="I227" s="12">
        <v>19</v>
      </c>
      <c r="J227" s="34">
        <v>1504</v>
      </c>
      <c r="K227" s="77"/>
      <c r="L227" s="78">
        <v>2006</v>
      </c>
      <c r="M227" s="11">
        <v>238</v>
      </c>
      <c r="N227" s="12">
        <v>0</v>
      </c>
      <c r="O227" s="11">
        <v>7</v>
      </c>
      <c r="P227" s="12">
        <v>0</v>
      </c>
      <c r="Q227" s="12">
        <v>0</v>
      </c>
      <c r="R227" s="36">
        <v>69</v>
      </c>
      <c r="S227" s="36">
        <v>183</v>
      </c>
      <c r="T227" s="36"/>
      <c r="U227" s="36"/>
      <c r="V227" s="18">
        <v>252</v>
      </c>
      <c r="W227" s="16">
        <v>61501</v>
      </c>
      <c r="X227" s="70"/>
    </row>
    <row r="228" spans="1:24">
      <c r="A228" s="74">
        <v>2007</v>
      </c>
      <c r="B228" s="11">
        <v>55</v>
      </c>
      <c r="C228" s="12">
        <v>0</v>
      </c>
      <c r="D228" s="11">
        <v>0</v>
      </c>
      <c r="E228" s="12">
        <v>0</v>
      </c>
      <c r="F228" s="12">
        <v>0</v>
      </c>
      <c r="G228" s="36">
        <v>51</v>
      </c>
      <c r="H228" s="36">
        <v>4</v>
      </c>
      <c r="I228" s="12">
        <v>55</v>
      </c>
      <c r="J228" s="16">
        <v>174</v>
      </c>
      <c r="K228" s="77"/>
      <c r="L228" s="78">
        <v>2007</v>
      </c>
      <c r="M228" s="11">
        <v>239</v>
      </c>
      <c r="N228" s="12">
        <v>0</v>
      </c>
      <c r="O228" s="11">
        <v>1</v>
      </c>
      <c r="P228" s="12">
        <v>0</v>
      </c>
      <c r="Q228" s="12">
        <v>0</v>
      </c>
      <c r="R228" s="36">
        <v>69</v>
      </c>
      <c r="S228" s="36">
        <v>177</v>
      </c>
      <c r="T228" s="36"/>
      <c r="U228" s="36"/>
      <c r="V228" s="12">
        <v>246</v>
      </c>
      <c r="W228" s="16">
        <v>53847</v>
      </c>
      <c r="X228" s="70"/>
    </row>
    <row r="229" spans="1:24">
      <c r="A229" s="63"/>
      <c r="B229" s="11">
        <f>SUM(B219:B228)/10</f>
        <v>26.7</v>
      </c>
      <c r="C229" s="36">
        <f t="shared" ref="C229:J229" si="129">SUM(C219:C228)/10</f>
        <v>0.1</v>
      </c>
      <c r="D229" s="11">
        <f t="shared" si="129"/>
        <v>0.3</v>
      </c>
      <c r="E229" s="36">
        <f t="shared" si="129"/>
        <v>0.2</v>
      </c>
      <c r="F229" s="36">
        <f t="shared" si="129"/>
        <v>0</v>
      </c>
      <c r="G229" s="36">
        <f t="shared" si="129"/>
        <v>25.4</v>
      </c>
      <c r="H229" s="36">
        <f t="shared" si="129"/>
        <v>1.9</v>
      </c>
      <c r="I229" s="36">
        <f t="shared" si="129"/>
        <v>27.3</v>
      </c>
      <c r="J229" s="16">
        <f t="shared" si="129"/>
        <v>597.20000000000005</v>
      </c>
      <c r="K229" s="82"/>
      <c r="L229" s="69"/>
      <c r="M229" s="11">
        <f t="shared" ref="M229:W229" si="130">SUM(M219:M228)/10</f>
        <v>253.4</v>
      </c>
      <c r="N229" s="36">
        <f t="shared" si="130"/>
        <v>0.1</v>
      </c>
      <c r="O229" s="11">
        <f t="shared" si="130"/>
        <v>1.2</v>
      </c>
      <c r="P229" s="36">
        <f t="shared" si="130"/>
        <v>0.4</v>
      </c>
      <c r="Q229" s="36">
        <f t="shared" si="130"/>
        <v>0.3</v>
      </c>
      <c r="R229" s="36">
        <f t="shared" si="130"/>
        <v>89.3</v>
      </c>
      <c r="S229" s="36">
        <f t="shared" si="130"/>
        <v>167.4</v>
      </c>
      <c r="T229" s="36"/>
      <c r="U229" s="18"/>
      <c r="V229" s="11">
        <f t="shared" si="130"/>
        <v>256.7</v>
      </c>
      <c r="W229" s="16">
        <f t="shared" si="130"/>
        <v>17025</v>
      </c>
      <c r="X229" s="70"/>
    </row>
    <row r="230" spans="1:24">
      <c r="A230" s="83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4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70"/>
    </row>
    <row r="231" spans="1:24">
      <c r="A231" s="63"/>
      <c r="B231" s="64"/>
      <c r="C231" s="65" t="s">
        <v>68</v>
      </c>
      <c r="D231" s="66"/>
      <c r="E231" s="66"/>
      <c r="F231" s="66" t="s">
        <v>65</v>
      </c>
      <c r="G231" s="66"/>
      <c r="H231" s="66"/>
      <c r="I231" s="66"/>
      <c r="J231" s="67"/>
      <c r="K231" s="68"/>
      <c r="L231" s="69"/>
      <c r="M231" s="64"/>
      <c r="N231" s="65" t="s">
        <v>69</v>
      </c>
      <c r="O231" s="66"/>
      <c r="P231" s="66"/>
      <c r="Q231" s="66" t="s">
        <v>65</v>
      </c>
      <c r="R231" s="66"/>
      <c r="S231" s="66"/>
      <c r="T231" s="66"/>
      <c r="U231" s="66"/>
      <c r="V231" s="66"/>
      <c r="W231" s="67"/>
      <c r="X231" s="70"/>
    </row>
    <row r="232" spans="1:24">
      <c r="A232" s="63"/>
      <c r="B232" s="71" t="s">
        <v>10</v>
      </c>
      <c r="C232" s="71" t="s">
        <v>11</v>
      </c>
      <c r="D232" s="71" t="s">
        <v>12</v>
      </c>
      <c r="E232" s="71" t="s">
        <v>13</v>
      </c>
      <c r="F232" s="71" t="s">
        <v>14</v>
      </c>
      <c r="G232" s="72" t="s">
        <v>5</v>
      </c>
      <c r="H232" s="72" t="s">
        <v>67</v>
      </c>
      <c r="I232" s="72" t="s">
        <v>16</v>
      </c>
      <c r="J232" s="72" t="s">
        <v>7</v>
      </c>
      <c r="K232" s="73"/>
      <c r="L232" s="69"/>
      <c r="M232" s="71" t="s">
        <v>10</v>
      </c>
      <c r="N232" s="71" t="s">
        <v>11</v>
      </c>
      <c r="O232" s="71" t="s">
        <v>12</v>
      </c>
      <c r="P232" s="71" t="s">
        <v>13</v>
      </c>
      <c r="Q232" s="71" t="s">
        <v>14</v>
      </c>
      <c r="R232" s="72" t="s">
        <v>5</v>
      </c>
      <c r="S232" s="72" t="s">
        <v>67</v>
      </c>
      <c r="T232" s="72"/>
      <c r="U232" s="72"/>
      <c r="V232" s="72" t="s">
        <v>16</v>
      </c>
      <c r="W232" s="72" t="s">
        <v>7</v>
      </c>
      <c r="X232" s="70"/>
    </row>
    <row r="233" spans="1:24">
      <c r="A233" s="74">
        <v>1998</v>
      </c>
      <c r="B233" s="75">
        <v>2</v>
      </c>
      <c r="C233" s="75">
        <v>0</v>
      </c>
      <c r="D233" s="75">
        <v>0</v>
      </c>
      <c r="E233" s="75">
        <v>0</v>
      </c>
      <c r="F233" s="75">
        <v>0</v>
      </c>
      <c r="G233" s="75">
        <v>1</v>
      </c>
      <c r="H233" s="75">
        <v>1</v>
      </c>
      <c r="I233" s="76">
        <v>2</v>
      </c>
      <c r="J233" s="76">
        <v>0</v>
      </c>
      <c r="K233" s="77"/>
      <c r="L233" s="78">
        <v>1998</v>
      </c>
      <c r="M233" s="75">
        <v>188</v>
      </c>
      <c r="N233" s="75">
        <v>0</v>
      </c>
      <c r="O233" s="75">
        <v>0</v>
      </c>
      <c r="P233" s="75">
        <v>0</v>
      </c>
      <c r="Q233" s="75">
        <v>0</v>
      </c>
      <c r="R233" s="75">
        <v>119</v>
      </c>
      <c r="S233" s="75">
        <v>69</v>
      </c>
      <c r="T233" s="75"/>
      <c r="U233" s="75"/>
      <c r="V233" s="76">
        <v>188</v>
      </c>
      <c r="W233" s="76">
        <v>184</v>
      </c>
      <c r="X233" s="70"/>
    </row>
    <row r="234" spans="1:24">
      <c r="A234" s="74">
        <v>1999</v>
      </c>
      <c r="B234" s="75">
        <v>49</v>
      </c>
      <c r="C234" s="75">
        <v>0</v>
      </c>
      <c r="D234" s="75">
        <v>2</v>
      </c>
      <c r="E234" s="75">
        <v>0</v>
      </c>
      <c r="F234" s="75">
        <v>0</v>
      </c>
      <c r="G234" s="75">
        <v>36</v>
      </c>
      <c r="H234" s="75">
        <v>15</v>
      </c>
      <c r="I234" s="76">
        <v>51</v>
      </c>
      <c r="J234" s="76">
        <v>848</v>
      </c>
      <c r="K234" s="77"/>
      <c r="L234" s="78">
        <v>1999</v>
      </c>
      <c r="M234" s="75">
        <v>478</v>
      </c>
      <c r="N234" s="75">
        <v>4</v>
      </c>
      <c r="O234" s="75">
        <v>5</v>
      </c>
      <c r="P234" s="75">
        <v>9</v>
      </c>
      <c r="Q234" s="75">
        <v>2</v>
      </c>
      <c r="R234" s="75">
        <v>81</v>
      </c>
      <c r="S234" s="75">
        <v>418</v>
      </c>
      <c r="T234" s="75"/>
      <c r="U234" s="75"/>
      <c r="V234" s="76">
        <v>499</v>
      </c>
      <c r="W234" s="76">
        <v>86304</v>
      </c>
      <c r="X234" s="70"/>
    </row>
    <row r="235" spans="1:24">
      <c r="A235" s="74">
        <v>2000</v>
      </c>
      <c r="B235" s="75">
        <v>32</v>
      </c>
      <c r="C235" s="75">
        <v>0</v>
      </c>
      <c r="D235" s="75">
        <v>0</v>
      </c>
      <c r="E235" s="75">
        <v>0</v>
      </c>
      <c r="F235" s="75">
        <v>0</v>
      </c>
      <c r="G235" s="75">
        <v>28</v>
      </c>
      <c r="H235" s="75">
        <v>4</v>
      </c>
      <c r="I235" s="76">
        <v>32</v>
      </c>
      <c r="J235" s="76">
        <v>32</v>
      </c>
      <c r="K235" s="77"/>
      <c r="L235" s="78">
        <v>2000</v>
      </c>
      <c r="M235" s="75">
        <v>209</v>
      </c>
      <c r="N235" s="75">
        <v>1</v>
      </c>
      <c r="O235" s="75">
        <v>0</v>
      </c>
      <c r="P235" s="75">
        <v>0</v>
      </c>
      <c r="Q235" s="75">
        <v>1</v>
      </c>
      <c r="R235" s="75">
        <v>138</v>
      </c>
      <c r="S235" s="75">
        <v>73</v>
      </c>
      <c r="T235" s="75"/>
      <c r="U235" s="75"/>
      <c r="V235" s="76">
        <v>211</v>
      </c>
      <c r="W235" s="76">
        <v>51600</v>
      </c>
      <c r="X235" s="70"/>
    </row>
    <row r="236" spans="1:24">
      <c r="A236" s="74">
        <v>2001</v>
      </c>
      <c r="B236" s="75">
        <v>22</v>
      </c>
      <c r="C236" s="75">
        <v>0</v>
      </c>
      <c r="D236" s="75">
        <v>0</v>
      </c>
      <c r="E236" s="75">
        <v>1</v>
      </c>
      <c r="F236" s="75">
        <v>0</v>
      </c>
      <c r="G236" s="75">
        <v>20</v>
      </c>
      <c r="H236" s="75">
        <v>3</v>
      </c>
      <c r="I236" s="76">
        <v>23</v>
      </c>
      <c r="J236" s="76">
        <v>1542</v>
      </c>
      <c r="K236" s="77"/>
      <c r="L236" s="78">
        <v>2001</v>
      </c>
      <c r="M236" s="75">
        <v>170</v>
      </c>
      <c r="N236" s="75">
        <v>4</v>
      </c>
      <c r="O236" s="75">
        <v>2</v>
      </c>
      <c r="P236" s="75">
        <v>4</v>
      </c>
      <c r="Q236" s="75">
        <v>3</v>
      </c>
      <c r="R236" s="75">
        <v>106</v>
      </c>
      <c r="S236" s="75">
        <v>77</v>
      </c>
      <c r="T236" s="75"/>
      <c r="U236" s="75"/>
      <c r="V236" s="76">
        <v>183</v>
      </c>
      <c r="W236" s="76">
        <v>90093</v>
      </c>
      <c r="X236" s="70"/>
    </row>
    <row r="237" spans="1:24">
      <c r="A237" s="74">
        <v>2002</v>
      </c>
      <c r="B237" s="75">
        <v>45</v>
      </c>
      <c r="C237" s="75">
        <v>0</v>
      </c>
      <c r="D237" s="75">
        <v>0</v>
      </c>
      <c r="E237" s="75">
        <v>0</v>
      </c>
      <c r="F237" s="75">
        <v>0</v>
      </c>
      <c r="G237" s="75">
        <v>39</v>
      </c>
      <c r="H237" s="75">
        <v>6</v>
      </c>
      <c r="I237" s="76">
        <v>45</v>
      </c>
      <c r="J237" s="76">
        <v>18</v>
      </c>
      <c r="K237" s="77"/>
      <c r="L237" s="78">
        <v>2002</v>
      </c>
      <c r="M237" s="75">
        <v>82</v>
      </c>
      <c r="N237" s="75">
        <v>1</v>
      </c>
      <c r="O237" s="75">
        <v>0</v>
      </c>
      <c r="P237" s="75">
        <v>0</v>
      </c>
      <c r="Q237" s="75">
        <v>0</v>
      </c>
      <c r="R237" s="75">
        <v>79</v>
      </c>
      <c r="S237" s="75">
        <v>4</v>
      </c>
      <c r="T237" s="75"/>
      <c r="U237" s="75"/>
      <c r="V237" s="76">
        <v>83</v>
      </c>
      <c r="W237" s="76">
        <v>398</v>
      </c>
      <c r="X237" s="70"/>
    </row>
    <row r="238" spans="1:24">
      <c r="A238" s="74">
        <v>2003</v>
      </c>
      <c r="B238" s="75">
        <v>18</v>
      </c>
      <c r="C238" s="75">
        <v>0</v>
      </c>
      <c r="D238" s="75">
        <v>0</v>
      </c>
      <c r="E238" s="75">
        <v>0</v>
      </c>
      <c r="F238" s="75">
        <v>0</v>
      </c>
      <c r="G238" s="75">
        <v>15</v>
      </c>
      <c r="H238" s="75">
        <v>3</v>
      </c>
      <c r="I238" s="76">
        <v>18</v>
      </c>
      <c r="J238" s="76">
        <v>11</v>
      </c>
      <c r="K238" s="77"/>
      <c r="L238" s="78">
        <v>2003</v>
      </c>
      <c r="M238" s="75">
        <v>263</v>
      </c>
      <c r="N238" s="75">
        <v>0</v>
      </c>
      <c r="O238" s="75">
        <v>0</v>
      </c>
      <c r="P238" s="75">
        <v>0</v>
      </c>
      <c r="Q238" s="75">
        <v>0</v>
      </c>
      <c r="R238" s="75">
        <v>63</v>
      </c>
      <c r="S238" s="75">
        <v>200</v>
      </c>
      <c r="T238" s="75"/>
      <c r="U238" s="75"/>
      <c r="V238" s="76">
        <v>263</v>
      </c>
      <c r="W238" s="76">
        <v>124</v>
      </c>
      <c r="X238" s="70"/>
    </row>
    <row r="239" spans="1:24">
      <c r="A239" s="74">
        <v>2004</v>
      </c>
      <c r="B239" s="75">
        <v>75</v>
      </c>
      <c r="C239" s="75">
        <v>0</v>
      </c>
      <c r="D239" s="75">
        <v>1</v>
      </c>
      <c r="E239" s="75">
        <v>0</v>
      </c>
      <c r="F239" s="75">
        <v>0</v>
      </c>
      <c r="G239" s="75">
        <v>53</v>
      </c>
      <c r="H239" s="75">
        <v>23</v>
      </c>
      <c r="I239" s="76">
        <v>76</v>
      </c>
      <c r="J239" s="16">
        <v>609</v>
      </c>
      <c r="K239" s="77"/>
      <c r="L239" s="78">
        <v>2004</v>
      </c>
      <c r="M239" s="11">
        <v>189</v>
      </c>
      <c r="N239" s="12">
        <v>0</v>
      </c>
      <c r="O239" s="11">
        <v>0</v>
      </c>
      <c r="P239" s="12">
        <v>1</v>
      </c>
      <c r="Q239" s="12">
        <v>0</v>
      </c>
      <c r="R239" s="36">
        <v>83</v>
      </c>
      <c r="S239" s="36">
        <v>107</v>
      </c>
      <c r="T239" s="36"/>
      <c r="U239" s="36"/>
      <c r="V239" s="13">
        <v>190</v>
      </c>
      <c r="W239" s="16">
        <v>6085</v>
      </c>
      <c r="X239" s="70"/>
    </row>
    <row r="240" spans="1:24">
      <c r="A240" s="74">
        <v>2005</v>
      </c>
      <c r="B240" s="15">
        <v>31</v>
      </c>
      <c r="C240" s="15">
        <v>0</v>
      </c>
      <c r="D240" s="15">
        <v>0</v>
      </c>
      <c r="E240" s="15">
        <v>0</v>
      </c>
      <c r="F240" s="15">
        <v>0</v>
      </c>
      <c r="G240" s="15">
        <v>17</v>
      </c>
      <c r="H240" s="15">
        <v>14</v>
      </c>
      <c r="I240" s="15">
        <v>31</v>
      </c>
      <c r="J240" s="16">
        <v>13</v>
      </c>
      <c r="K240" s="77"/>
      <c r="L240" s="78">
        <v>2005</v>
      </c>
      <c r="M240" s="11">
        <v>128</v>
      </c>
      <c r="N240" s="12">
        <v>2</v>
      </c>
      <c r="O240" s="11"/>
      <c r="P240" s="12">
        <v>2</v>
      </c>
      <c r="Q240" s="12">
        <v>0</v>
      </c>
      <c r="R240" s="36">
        <v>94</v>
      </c>
      <c r="S240" s="36">
        <v>38</v>
      </c>
      <c r="T240" s="36"/>
      <c r="U240" s="36"/>
      <c r="V240" s="13">
        <v>132</v>
      </c>
      <c r="W240" s="16">
        <v>4144</v>
      </c>
      <c r="X240" s="70"/>
    </row>
    <row r="241" spans="1:24">
      <c r="A241" s="74">
        <v>2006</v>
      </c>
      <c r="B241" s="15">
        <v>44</v>
      </c>
      <c r="C241" s="15">
        <v>0</v>
      </c>
      <c r="D241" s="15">
        <v>0</v>
      </c>
      <c r="E241" s="15">
        <v>0</v>
      </c>
      <c r="F241" s="15">
        <v>0</v>
      </c>
      <c r="G241" s="15">
        <v>28</v>
      </c>
      <c r="H241" s="15">
        <v>16</v>
      </c>
      <c r="I241" s="15">
        <v>45</v>
      </c>
      <c r="J241" s="16">
        <v>20</v>
      </c>
      <c r="K241" s="77"/>
      <c r="L241" s="78">
        <v>2006</v>
      </c>
      <c r="M241" s="11">
        <v>257</v>
      </c>
      <c r="N241" s="12">
        <v>0</v>
      </c>
      <c r="O241" s="11">
        <v>1</v>
      </c>
      <c r="P241" s="12">
        <v>0</v>
      </c>
      <c r="Q241" s="12">
        <v>1</v>
      </c>
      <c r="R241" s="36">
        <v>66</v>
      </c>
      <c r="S241" s="36">
        <v>193</v>
      </c>
      <c r="T241" s="36"/>
      <c r="U241" s="36"/>
      <c r="V241" s="13">
        <v>259</v>
      </c>
      <c r="W241" s="16">
        <v>47739</v>
      </c>
      <c r="X241" s="70"/>
    </row>
    <row r="242" spans="1:24">
      <c r="A242" s="74">
        <v>2007</v>
      </c>
      <c r="B242" s="11">
        <v>78</v>
      </c>
      <c r="C242" s="12">
        <v>0</v>
      </c>
      <c r="D242" s="11">
        <v>1</v>
      </c>
      <c r="E242" s="12">
        <v>0</v>
      </c>
      <c r="F242" s="12">
        <v>0</v>
      </c>
      <c r="G242" s="36">
        <v>43</v>
      </c>
      <c r="H242" s="36">
        <v>35</v>
      </c>
      <c r="I242" s="12">
        <v>78</v>
      </c>
      <c r="J242" s="16">
        <v>824</v>
      </c>
      <c r="K242" s="77"/>
      <c r="L242" s="78">
        <v>2007</v>
      </c>
      <c r="M242" s="11">
        <v>133</v>
      </c>
      <c r="N242" s="12">
        <v>0</v>
      </c>
      <c r="O242" s="11">
        <v>2</v>
      </c>
      <c r="P242" s="12">
        <v>0</v>
      </c>
      <c r="Q242" s="12">
        <v>0</v>
      </c>
      <c r="R242" s="36">
        <v>84</v>
      </c>
      <c r="S242" s="36">
        <v>52</v>
      </c>
      <c r="T242" s="36"/>
      <c r="U242" s="36"/>
      <c r="V242" s="12">
        <v>136</v>
      </c>
      <c r="W242" s="16">
        <v>3054</v>
      </c>
      <c r="X242" s="70"/>
    </row>
    <row r="243" spans="1:24">
      <c r="A243" s="63"/>
      <c r="B243" s="11">
        <f>SUM(B233:B242)/10</f>
        <v>39.6</v>
      </c>
      <c r="C243" s="36">
        <f t="shared" ref="C243:J243" si="131">SUM(C233:C242)/10</f>
        <v>0</v>
      </c>
      <c r="D243" s="11">
        <f t="shared" si="131"/>
        <v>0.4</v>
      </c>
      <c r="E243" s="36">
        <f t="shared" si="131"/>
        <v>0.1</v>
      </c>
      <c r="F243" s="36">
        <f t="shared" si="131"/>
        <v>0</v>
      </c>
      <c r="G243" s="36">
        <f t="shared" si="131"/>
        <v>28</v>
      </c>
      <c r="H243" s="36">
        <f t="shared" si="131"/>
        <v>12</v>
      </c>
      <c r="I243" s="36">
        <f t="shared" si="131"/>
        <v>40.1</v>
      </c>
      <c r="J243" s="16">
        <f t="shared" si="131"/>
        <v>391.7</v>
      </c>
      <c r="K243" s="82"/>
      <c r="L243" s="69"/>
      <c r="M243" s="11">
        <f t="shared" ref="M243:W243" si="132">SUM(M233:M242)/10</f>
        <v>209.7</v>
      </c>
      <c r="N243" s="36">
        <f t="shared" si="132"/>
        <v>1.2</v>
      </c>
      <c r="O243" s="11">
        <f t="shared" si="132"/>
        <v>1</v>
      </c>
      <c r="P243" s="36">
        <f t="shared" si="132"/>
        <v>1.6</v>
      </c>
      <c r="Q243" s="36">
        <f t="shared" si="132"/>
        <v>0.7</v>
      </c>
      <c r="R243" s="36">
        <f t="shared" si="132"/>
        <v>91.3</v>
      </c>
      <c r="S243" s="36">
        <f t="shared" si="132"/>
        <v>123.1</v>
      </c>
      <c r="T243" s="36"/>
      <c r="U243" s="18"/>
      <c r="V243" s="11">
        <f t="shared" si="132"/>
        <v>214.4</v>
      </c>
      <c r="W243" s="16">
        <f t="shared" si="132"/>
        <v>28972.5</v>
      </c>
      <c r="X243" s="70"/>
    </row>
    <row r="244" spans="1:24">
      <c r="A244" s="63"/>
      <c r="B244" s="69"/>
      <c r="C244" s="69"/>
      <c r="D244" s="69"/>
      <c r="E244" s="69"/>
      <c r="F244" s="69"/>
      <c r="G244" s="69"/>
      <c r="H244" s="69"/>
      <c r="I244" s="69"/>
      <c r="J244" s="69"/>
      <c r="K244" s="84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70"/>
    </row>
    <row r="245" spans="1:24">
      <c r="A245" s="63"/>
      <c r="B245" s="64"/>
      <c r="C245" s="65" t="s">
        <v>70</v>
      </c>
      <c r="D245" s="66"/>
      <c r="E245" s="66"/>
      <c r="F245" s="66" t="s">
        <v>65</v>
      </c>
      <c r="G245" s="66"/>
      <c r="H245" s="66"/>
      <c r="I245" s="66"/>
      <c r="J245" s="67"/>
      <c r="K245" s="68"/>
      <c r="L245" s="69"/>
      <c r="M245" s="64"/>
      <c r="N245" s="65" t="s">
        <v>71</v>
      </c>
      <c r="O245" s="66"/>
      <c r="P245" s="66"/>
      <c r="Q245" s="66" t="s">
        <v>65</v>
      </c>
      <c r="R245" s="66"/>
      <c r="S245" s="66"/>
      <c r="T245" s="66"/>
      <c r="U245" s="66"/>
      <c r="V245" s="66"/>
      <c r="W245" s="67"/>
      <c r="X245" s="70"/>
    </row>
    <row r="246" spans="1:24">
      <c r="A246" s="63"/>
      <c r="B246" s="71" t="s">
        <v>10</v>
      </c>
      <c r="C246" s="71" t="s">
        <v>11</v>
      </c>
      <c r="D246" s="71" t="s">
        <v>12</v>
      </c>
      <c r="E246" s="71" t="s">
        <v>13</v>
      </c>
      <c r="F246" s="71" t="s">
        <v>14</v>
      </c>
      <c r="G246" s="72" t="s">
        <v>5</v>
      </c>
      <c r="H246" s="72" t="s">
        <v>67</v>
      </c>
      <c r="I246" s="72" t="s">
        <v>16</v>
      </c>
      <c r="J246" s="72" t="s">
        <v>7</v>
      </c>
      <c r="K246" s="73"/>
      <c r="L246" s="69"/>
      <c r="M246" s="71" t="s">
        <v>10</v>
      </c>
      <c r="N246" s="71" t="s">
        <v>11</v>
      </c>
      <c r="O246" s="71" t="s">
        <v>12</v>
      </c>
      <c r="P246" s="71" t="s">
        <v>13</v>
      </c>
      <c r="Q246" s="71" t="s">
        <v>14</v>
      </c>
      <c r="R246" s="72" t="s">
        <v>5</v>
      </c>
      <c r="S246" s="72" t="s">
        <v>67</v>
      </c>
      <c r="T246" s="72"/>
      <c r="U246" s="72"/>
      <c r="V246" s="72" t="s">
        <v>16</v>
      </c>
      <c r="W246" s="72" t="s">
        <v>7</v>
      </c>
      <c r="X246" s="70"/>
    </row>
    <row r="247" spans="1:24">
      <c r="A247" s="74">
        <v>1998</v>
      </c>
      <c r="B247" s="75">
        <v>51</v>
      </c>
      <c r="C247" s="75">
        <v>0</v>
      </c>
      <c r="D247" s="75">
        <v>0</v>
      </c>
      <c r="E247" s="75">
        <v>0</v>
      </c>
      <c r="F247" s="75">
        <v>0</v>
      </c>
      <c r="G247" s="75">
        <v>28</v>
      </c>
      <c r="H247" s="75">
        <v>23</v>
      </c>
      <c r="I247" s="76">
        <v>51</v>
      </c>
      <c r="J247" s="76">
        <v>63</v>
      </c>
      <c r="K247" s="77"/>
      <c r="L247" s="78">
        <v>1998</v>
      </c>
      <c r="M247" s="75">
        <v>182</v>
      </c>
      <c r="N247" s="75">
        <v>3</v>
      </c>
      <c r="O247" s="75">
        <v>1</v>
      </c>
      <c r="P247" s="75">
        <v>1</v>
      </c>
      <c r="Q247" s="75">
        <v>0</v>
      </c>
      <c r="R247" s="75">
        <v>73</v>
      </c>
      <c r="S247" s="75">
        <v>114</v>
      </c>
      <c r="T247" s="75"/>
      <c r="U247" s="75"/>
      <c r="V247" s="76">
        <v>187</v>
      </c>
      <c r="W247" s="76">
        <v>4016</v>
      </c>
      <c r="X247" s="70"/>
    </row>
    <row r="248" spans="1:24">
      <c r="A248" s="74">
        <v>1999</v>
      </c>
      <c r="B248" s="75">
        <v>88</v>
      </c>
      <c r="C248" s="75">
        <v>0</v>
      </c>
      <c r="D248" s="75">
        <v>1</v>
      </c>
      <c r="E248" s="75">
        <v>0</v>
      </c>
      <c r="F248" s="75">
        <v>0</v>
      </c>
      <c r="G248" s="75">
        <v>88</v>
      </c>
      <c r="H248" s="75">
        <v>1</v>
      </c>
      <c r="I248" s="76">
        <v>89</v>
      </c>
      <c r="J248" s="76">
        <v>377</v>
      </c>
      <c r="K248" s="77"/>
      <c r="L248" s="78">
        <v>1999</v>
      </c>
      <c r="M248" s="75">
        <v>157</v>
      </c>
      <c r="N248" s="75">
        <v>1</v>
      </c>
      <c r="O248" s="75">
        <v>0</v>
      </c>
      <c r="P248" s="75">
        <v>1</v>
      </c>
      <c r="Q248" s="75">
        <v>2</v>
      </c>
      <c r="R248" s="75">
        <v>93</v>
      </c>
      <c r="S248" s="75">
        <v>68</v>
      </c>
      <c r="T248" s="75"/>
      <c r="U248" s="75"/>
      <c r="V248" s="76">
        <v>161</v>
      </c>
      <c r="W248" s="76">
        <v>140787</v>
      </c>
      <c r="X248" s="70"/>
    </row>
    <row r="249" spans="1:24">
      <c r="A249" s="74">
        <v>2000</v>
      </c>
      <c r="B249" s="75">
        <v>99</v>
      </c>
      <c r="C249" s="75">
        <v>0</v>
      </c>
      <c r="D249" s="75">
        <v>0</v>
      </c>
      <c r="E249" s="75">
        <v>0</v>
      </c>
      <c r="F249" s="75">
        <v>0</v>
      </c>
      <c r="G249" s="75">
        <v>68</v>
      </c>
      <c r="H249" s="75">
        <v>31</v>
      </c>
      <c r="I249" s="76">
        <v>99</v>
      </c>
      <c r="J249" s="76">
        <v>109</v>
      </c>
      <c r="K249" s="77"/>
      <c r="L249" s="78">
        <v>2000</v>
      </c>
      <c r="M249" s="75">
        <v>73</v>
      </c>
      <c r="N249" s="75">
        <v>0</v>
      </c>
      <c r="O249" s="75">
        <v>0</v>
      </c>
      <c r="P249" s="75">
        <v>0</v>
      </c>
      <c r="Q249" s="75">
        <v>0</v>
      </c>
      <c r="R249" s="75">
        <v>65</v>
      </c>
      <c r="S249" s="75">
        <v>8</v>
      </c>
      <c r="T249" s="75"/>
      <c r="U249" s="75"/>
      <c r="V249" s="76">
        <v>73</v>
      </c>
      <c r="W249" s="76">
        <v>27</v>
      </c>
      <c r="X249" s="70"/>
    </row>
    <row r="250" spans="1:24">
      <c r="A250" s="74">
        <v>2001</v>
      </c>
      <c r="B250" s="75">
        <v>106</v>
      </c>
      <c r="C250" s="75">
        <v>0</v>
      </c>
      <c r="D250" s="75">
        <v>1</v>
      </c>
      <c r="E250" s="75">
        <v>0</v>
      </c>
      <c r="F250" s="75">
        <v>0</v>
      </c>
      <c r="G250" s="75">
        <v>106</v>
      </c>
      <c r="H250" s="75">
        <v>1</v>
      </c>
      <c r="I250" s="76">
        <v>107</v>
      </c>
      <c r="J250" s="76">
        <v>897</v>
      </c>
      <c r="K250" s="77"/>
      <c r="L250" s="78">
        <v>2001</v>
      </c>
      <c r="M250" s="75">
        <v>311</v>
      </c>
      <c r="N250" s="75">
        <v>2</v>
      </c>
      <c r="O250" s="75">
        <v>0</v>
      </c>
      <c r="P250" s="75">
        <v>0</v>
      </c>
      <c r="Q250" s="75">
        <v>1</v>
      </c>
      <c r="R250" s="75">
        <v>72</v>
      </c>
      <c r="S250" s="75">
        <v>242</v>
      </c>
      <c r="T250" s="75"/>
      <c r="U250" s="75"/>
      <c r="V250" s="76">
        <v>314</v>
      </c>
      <c r="W250" s="76">
        <v>9051</v>
      </c>
      <c r="X250" s="70"/>
    </row>
    <row r="251" spans="1:24">
      <c r="A251" s="74">
        <v>2002</v>
      </c>
      <c r="B251" s="75">
        <v>96</v>
      </c>
      <c r="C251" s="75">
        <v>0</v>
      </c>
      <c r="D251" s="75">
        <v>0</v>
      </c>
      <c r="E251" s="75">
        <v>1</v>
      </c>
      <c r="F251" s="75">
        <v>0</v>
      </c>
      <c r="G251" s="75">
        <v>88</v>
      </c>
      <c r="H251" s="75">
        <v>9</v>
      </c>
      <c r="I251" s="76">
        <v>97</v>
      </c>
      <c r="J251" s="76">
        <v>1505</v>
      </c>
      <c r="K251" s="77"/>
      <c r="L251" s="78">
        <v>2002</v>
      </c>
      <c r="M251" s="75">
        <v>79</v>
      </c>
      <c r="N251" s="75">
        <v>0</v>
      </c>
      <c r="O251" s="75">
        <v>0</v>
      </c>
      <c r="P251" s="75">
        <v>1</v>
      </c>
      <c r="Q251" s="75">
        <v>0</v>
      </c>
      <c r="R251" s="75">
        <v>74</v>
      </c>
      <c r="S251" s="75">
        <v>6</v>
      </c>
      <c r="T251" s="75"/>
      <c r="U251" s="75"/>
      <c r="V251" s="76">
        <v>80</v>
      </c>
      <c r="W251" s="76">
        <v>2158</v>
      </c>
      <c r="X251" s="70"/>
    </row>
    <row r="252" spans="1:24">
      <c r="A252" s="74">
        <v>2003</v>
      </c>
      <c r="B252" s="75">
        <v>115</v>
      </c>
      <c r="C252" s="75">
        <v>0</v>
      </c>
      <c r="D252" s="75">
        <v>1</v>
      </c>
      <c r="E252" s="75">
        <v>0</v>
      </c>
      <c r="F252" s="75">
        <v>0</v>
      </c>
      <c r="G252" s="75">
        <v>75</v>
      </c>
      <c r="H252" s="75">
        <v>41</v>
      </c>
      <c r="I252" s="76">
        <v>116</v>
      </c>
      <c r="J252" s="76">
        <v>639</v>
      </c>
      <c r="K252" s="77"/>
      <c r="L252" s="78">
        <v>2003</v>
      </c>
      <c r="M252" s="75">
        <v>421</v>
      </c>
      <c r="N252" s="75">
        <v>10</v>
      </c>
      <c r="O252" s="75">
        <v>6</v>
      </c>
      <c r="P252" s="75">
        <v>3</v>
      </c>
      <c r="Q252" s="75">
        <v>1</v>
      </c>
      <c r="R252" s="75">
        <v>64</v>
      </c>
      <c r="S252" s="75">
        <v>377</v>
      </c>
      <c r="T252" s="75"/>
      <c r="U252" s="75"/>
      <c r="V252" s="76">
        <v>441</v>
      </c>
      <c r="W252" s="76">
        <v>21620</v>
      </c>
      <c r="X252" s="70"/>
    </row>
    <row r="253" spans="1:24">
      <c r="A253" s="74">
        <v>2004</v>
      </c>
      <c r="B253" s="75">
        <v>321</v>
      </c>
      <c r="C253" s="75">
        <v>0</v>
      </c>
      <c r="D253" s="75">
        <v>1</v>
      </c>
      <c r="E253" s="75">
        <v>0</v>
      </c>
      <c r="F253" s="75">
        <v>0</v>
      </c>
      <c r="G253" s="75">
        <v>94</v>
      </c>
      <c r="H253" s="75">
        <v>229</v>
      </c>
      <c r="I253" s="76">
        <v>323</v>
      </c>
      <c r="J253" s="16">
        <v>690</v>
      </c>
      <c r="K253" s="77"/>
      <c r="L253" s="78">
        <v>2004</v>
      </c>
      <c r="M253" s="11">
        <v>102</v>
      </c>
      <c r="N253" s="12">
        <v>0</v>
      </c>
      <c r="O253" s="11">
        <v>0</v>
      </c>
      <c r="P253" s="12">
        <v>0</v>
      </c>
      <c r="Q253" s="12">
        <v>0</v>
      </c>
      <c r="R253" s="36">
        <v>75</v>
      </c>
      <c r="S253" s="36">
        <v>27</v>
      </c>
      <c r="T253" s="36"/>
      <c r="U253" s="36"/>
      <c r="V253" s="13">
        <v>102</v>
      </c>
      <c r="W253" s="16">
        <v>122</v>
      </c>
      <c r="X253" s="70"/>
    </row>
    <row r="254" spans="1:24">
      <c r="A254" s="74">
        <v>2005</v>
      </c>
      <c r="B254" s="11">
        <v>53</v>
      </c>
      <c r="C254" s="12">
        <v>0</v>
      </c>
      <c r="D254" s="11">
        <v>0</v>
      </c>
      <c r="E254" s="12">
        <v>0</v>
      </c>
      <c r="F254" s="12">
        <v>0</v>
      </c>
      <c r="G254" s="36">
        <v>40</v>
      </c>
      <c r="H254" s="36">
        <v>13</v>
      </c>
      <c r="I254" s="36">
        <v>53</v>
      </c>
      <c r="J254" s="16">
        <v>32</v>
      </c>
      <c r="K254" s="77"/>
      <c r="L254" s="78">
        <v>2005</v>
      </c>
      <c r="M254" s="11">
        <v>140</v>
      </c>
      <c r="N254" s="12">
        <v>0</v>
      </c>
      <c r="O254" s="11">
        <v>2</v>
      </c>
      <c r="P254" s="12">
        <v>0</v>
      </c>
      <c r="Q254" s="12">
        <v>0</v>
      </c>
      <c r="R254" s="36">
        <v>75</v>
      </c>
      <c r="S254" s="36">
        <v>69</v>
      </c>
      <c r="T254" s="36"/>
      <c r="U254" s="36"/>
      <c r="V254" s="13">
        <v>144</v>
      </c>
      <c r="W254" s="16">
        <v>3622</v>
      </c>
      <c r="X254" s="70"/>
    </row>
    <row r="255" spans="1:24">
      <c r="A255" s="74">
        <v>2006</v>
      </c>
      <c r="B255" s="11">
        <v>257</v>
      </c>
      <c r="C255" s="36">
        <v>2</v>
      </c>
      <c r="D255" s="11">
        <v>4</v>
      </c>
      <c r="E255" s="36">
        <v>1</v>
      </c>
      <c r="F255" s="36">
        <v>0</v>
      </c>
      <c r="G255" s="36">
        <v>51</v>
      </c>
      <c r="H255" s="36">
        <v>231</v>
      </c>
      <c r="I255" s="36">
        <v>282</v>
      </c>
      <c r="J255" s="16">
        <v>4341</v>
      </c>
      <c r="K255" s="77"/>
      <c r="L255" s="78">
        <v>2006</v>
      </c>
      <c r="M255" s="11">
        <v>83</v>
      </c>
      <c r="N255" s="12">
        <v>0</v>
      </c>
      <c r="O255" s="11">
        <v>0</v>
      </c>
      <c r="P255" s="12">
        <v>0</v>
      </c>
      <c r="Q255" s="12">
        <v>0</v>
      </c>
      <c r="R255" s="36">
        <v>85</v>
      </c>
      <c r="S255" s="36">
        <v>1</v>
      </c>
      <c r="T255" s="36"/>
      <c r="U255" s="36"/>
      <c r="V255" s="13">
        <v>86</v>
      </c>
      <c r="W255" s="16">
        <v>90478</v>
      </c>
      <c r="X255" s="70"/>
    </row>
    <row r="256" spans="1:24">
      <c r="A256" s="74">
        <v>2007</v>
      </c>
      <c r="B256" s="11">
        <v>92</v>
      </c>
      <c r="C256" s="12">
        <v>0</v>
      </c>
      <c r="D256" s="11">
        <v>0</v>
      </c>
      <c r="E256" s="12">
        <v>0</v>
      </c>
      <c r="F256" s="12">
        <v>0</v>
      </c>
      <c r="G256" s="36">
        <v>57</v>
      </c>
      <c r="H256" s="36">
        <v>35</v>
      </c>
      <c r="I256" s="12">
        <v>92</v>
      </c>
      <c r="J256" s="16">
        <v>3194</v>
      </c>
      <c r="K256" s="77"/>
      <c r="L256" s="78">
        <v>2007</v>
      </c>
      <c r="M256" s="11">
        <v>134</v>
      </c>
      <c r="N256" s="12">
        <v>0</v>
      </c>
      <c r="O256" s="11">
        <v>0</v>
      </c>
      <c r="P256" s="12">
        <v>0</v>
      </c>
      <c r="Q256" s="12">
        <v>0</v>
      </c>
      <c r="R256" s="36">
        <v>66</v>
      </c>
      <c r="S256" s="36">
        <v>69</v>
      </c>
      <c r="T256" s="36"/>
      <c r="U256" s="36"/>
      <c r="V256" s="12">
        <v>135</v>
      </c>
      <c r="W256" s="16">
        <v>65056</v>
      </c>
      <c r="X256" s="70"/>
    </row>
    <row r="257" spans="1:24">
      <c r="A257" s="63"/>
      <c r="B257" s="11">
        <f>SUM(B247:B256)/10</f>
        <v>127.8</v>
      </c>
      <c r="C257" s="36">
        <f t="shared" ref="C257:J257" si="133">SUM(C247:C256)/10</f>
        <v>0.2</v>
      </c>
      <c r="D257" s="11">
        <f t="shared" si="133"/>
        <v>0.8</v>
      </c>
      <c r="E257" s="36">
        <f t="shared" si="133"/>
        <v>0.2</v>
      </c>
      <c r="F257" s="36">
        <f t="shared" si="133"/>
        <v>0</v>
      </c>
      <c r="G257" s="36">
        <f t="shared" si="133"/>
        <v>69.5</v>
      </c>
      <c r="H257" s="36">
        <f t="shared" si="133"/>
        <v>61.4</v>
      </c>
      <c r="I257" s="36">
        <f t="shared" si="133"/>
        <v>130.9</v>
      </c>
      <c r="J257" s="16">
        <f t="shared" si="133"/>
        <v>1184.7</v>
      </c>
      <c r="K257" s="82"/>
      <c r="L257" s="69"/>
      <c r="M257" s="11">
        <f t="shared" ref="M257:W257" si="134">SUM(M247:M256)/10</f>
        <v>168.2</v>
      </c>
      <c r="N257" s="36">
        <f t="shared" si="134"/>
        <v>1.6</v>
      </c>
      <c r="O257" s="11">
        <f t="shared" si="134"/>
        <v>0.9</v>
      </c>
      <c r="P257" s="36">
        <f t="shared" si="134"/>
        <v>0.6</v>
      </c>
      <c r="Q257" s="36">
        <f t="shared" si="134"/>
        <v>0.4</v>
      </c>
      <c r="R257" s="36">
        <f t="shared" si="134"/>
        <v>74.2</v>
      </c>
      <c r="S257" s="36">
        <f t="shared" si="134"/>
        <v>98.1</v>
      </c>
      <c r="T257" s="36"/>
      <c r="U257" s="18"/>
      <c r="V257" s="11">
        <f t="shared" si="134"/>
        <v>172.3</v>
      </c>
      <c r="W257" s="16">
        <f t="shared" si="134"/>
        <v>33693.699999999997</v>
      </c>
      <c r="X257" s="70"/>
    </row>
    <row r="258" spans="1:24">
      <c r="A258" s="63"/>
      <c r="B258" s="85"/>
      <c r="C258" s="85"/>
      <c r="D258" s="85"/>
      <c r="E258" s="85"/>
      <c r="F258" s="85"/>
      <c r="G258" s="85"/>
      <c r="H258" s="85"/>
      <c r="I258" s="85"/>
      <c r="J258" s="82"/>
      <c r="K258" s="82"/>
      <c r="L258" s="84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2"/>
      <c r="X258" s="70"/>
    </row>
    <row r="259" spans="1:24">
      <c r="A259" s="63"/>
      <c r="B259" s="69"/>
      <c r="C259" s="69"/>
      <c r="D259" s="69"/>
      <c r="E259" s="69"/>
      <c r="F259" s="69"/>
      <c r="G259" s="69"/>
      <c r="H259" s="69"/>
      <c r="I259" s="69"/>
      <c r="J259" s="69"/>
      <c r="K259" s="84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70"/>
    </row>
    <row r="260" spans="1:24">
      <c r="A260" s="63"/>
      <c r="B260" s="64"/>
      <c r="C260" s="65" t="s">
        <v>72</v>
      </c>
      <c r="D260" s="66"/>
      <c r="E260" s="66"/>
      <c r="F260" s="66" t="s">
        <v>65</v>
      </c>
      <c r="G260" s="66"/>
      <c r="H260" s="66"/>
      <c r="I260" s="66"/>
      <c r="J260" s="67"/>
      <c r="K260" s="68"/>
      <c r="L260" s="69"/>
      <c r="M260" s="64"/>
      <c r="N260" s="65" t="s">
        <v>73</v>
      </c>
      <c r="O260" s="66"/>
      <c r="P260" s="66"/>
      <c r="Q260" s="66" t="s">
        <v>65</v>
      </c>
      <c r="R260" s="66"/>
      <c r="S260" s="66"/>
      <c r="T260" s="66"/>
      <c r="U260" s="66"/>
      <c r="V260" s="66"/>
      <c r="W260" s="67"/>
      <c r="X260" s="70"/>
    </row>
    <row r="261" spans="1:24">
      <c r="A261" s="63"/>
      <c r="B261" s="71" t="s">
        <v>10</v>
      </c>
      <c r="C261" s="71" t="s">
        <v>11</v>
      </c>
      <c r="D261" s="71" t="s">
        <v>12</v>
      </c>
      <c r="E261" s="71" t="s">
        <v>13</v>
      </c>
      <c r="F261" s="71" t="s">
        <v>14</v>
      </c>
      <c r="G261" s="72" t="s">
        <v>5</v>
      </c>
      <c r="H261" s="72" t="s">
        <v>67</v>
      </c>
      <c r="I261" s="72" t="s">
        <v>16</v>
      </c>
      <c r="J261" s="72" t="s">
        <v>7</v>
      </c>
      <c r="K261" s="73"/>
      <c r="L261" s="69"/>
      <c r="M261" s="71" t="s">
        <v>10</v>
      </c>
      <c r="N261" s="71" t="s">
        <v>11</v>
      </c>
      <c r="O261" s="71" t="s">
        <v>12</v>
      </c>
      <c r="P261" s="71" t="s">
        <v>13</v>
      </c>
      <c r="Q261" s="71" t="s">
        <v>14</v>
      </c>
      <c r="R261" s="72" t="s">
        <v>5</v>
      </c>
      <c r="S261" s="72" t="s">
        <v>67</v>
      </c>
      <c r="T261" s="72"/>
      <c r="U261" s="72"/>
      <c r="V261" s="72" t="s">
        <v>16</v>
      </c>
      <c r="W261" s="72" t="s">
        <v>7</v>
      </c>
      <c r="X261" s="70"/>
    </row>
    <row r="262" spans="1:24">
      <c r="A262" s="74">
        <v>1998</v>
      </c>
      <c r="B262" s="75">
        <v>40</v>
      </c>
      <c r="C262" s="75">
        <v>0</v>
      </c>
      <c r="D262" s="75">
        <v>0</v>
      </c>
      <c r="E262" s="75">
        <v>0</v>
      </c>
      <c r="F262" s="75">
        <v>0</v>
      </c>
      <c r="G262" s="75">
        <v>37</v>
      </c>
      <c r="H262" s="75">
        <v>3</v>
      </c>
      <c r="I262" s="76">
        <v>40</v>
      </c>
      <c r="J262" s="76">
        <v>50</v>
      </c>
      <c r="K262" s="86"/>
      <c r="L262" s="78">
        <v>1998</v>
      </c>
      <c r="M262" s="75">
        <v>1</v>
      </c>
      <c r="N262" s="75">
        <v>0</v>
      </c>
      <c r="O262" s="75">
        <v>0</v>
      </c>
      <c r="P262" s="75">
        <v>0</v>
      </c>
      <c r="Q262" s="75">
        <v>0</v>
      </c>
      <c r="R262" s="75">
        <v>1</v>
      </c>
      <c r="S262" s="75">
        <v>0</v>
      </c>
      <c r="T262" s="75"/>
      <c r="U262" s="75"/>
      <c r="V262" s="76">
        <v>1</v>
      </c>
      <c r="W262" s="76">
        <v>0</v>
      </c>
      <c r="X262" s="70"/>
    </row>
    <row r="263" spans="1:24">
      <c r="A263" s="74">
        <v>1999</v>
      </c>
      <c r="B263" s="75">
        <v>66</v>
      </c>
      <c r="C263" s="75">
        <v>0</v>
      </c>
      <c r="D263" s="75">
        <v>0</v>
      </c>
      <c r="E263" s="75">
        <v>0</v>
      </c>
      <c r="F263" s="75">
        <v>2</v>
      </c>
      <c r="G263" s="75">
        <v>67</v>
      </c>
      <c r="H263" s="75">
        <v>1</v>
      </c>
      <c r="I263" s="76">
        <v>68</v>
      </c>
      <c r="J263" s="76">
        <v>47251</v>
      </c>
      <c r="K263" s="86"/>
      <c r="L263" s="78">
        <v>1999</v>
      </c>
      <c r="M263" s="75">
        <v>4</v>
      </c>
      <c r="N263" s="75">
        <v>0</v>
      </c>
      <c r="O263" s="75">
        <v>0</v>
      </c>
      <c r="P263" s="75">
        <v>0</v>
      </c>
      <c r="Q263" s="75">
        <v>0</v>
      </c>
      <c r="R263" s="75">
        <v>4</v>
      </c>
      <c r="S263" s="75">
        <v>0</v>
      </c>
      <c r="T263" s="75"/>
      <c r="U263" s="75"/>
      <c r="V263" s="76">
        <v>4</v>
      </c>
      <c r="W263" s="76">
        <v>37867</v>
      </c>
      <c r="X263" s="70"/>
    </row>
    <row r="264" spans="1:24">
      <c r="A264" s="74">
        <v>2000</v>
      </c>
      <c r="B264" s="75">
        <v>51</v>
      </c>
      <c r="C264" s="75">
        <v>0</v>
      </c>
      <c r="D264" s="75">
        <v>0</v>
      </c>
      <c r="E264" s="75">
        <v>1</v>
      </c>
      <c r="F264" s="75">
        <v>0</v>
      </c>
      <c r="G264" s="75">
        <v>44</v>
      </c>
      <c r="H264" s="75">
        <v>8</v>
      </c>
      <c r="I264" s="76">
        <v>52</v>
      </c>
      <c r="J264" s="76">
        <v>1045</v>
      </c>
      <c r="K264" s="86"/>
      <c r="L264" s="78">
        <v>2000</v>
      </c>
      <c r="M264" s="75">
        <v>10</v>
      </c>
      <c r="N264" s="75">
        <v>0</v>
      </c>
      <c r="O264" s="75">
        <v>0</v>
      </c>
      <c r="P264" s="75">
        <v>0</v>
      </c>
      <c r="Q264" s="75">
        <v>0</v>
      </c>
      <c r="R264" s="75">
        <v>9</v>
      </c>
      <c r="S264" s="75">
        <v>1</v>
      </c>
      <c r="T264" s="75"/>
      <c r="U264" s="75"/>
      <c r="V264" s="76">
        <v>10</v>
      </c>
      <c r="W264" s="76">
        <v>5</v>
      </c>
      <c r="X264" s="70"/>
    </row>
    <row r="265" spans="1:24">
      <c r="A265" s="74">
        <v>2001</v>
      </c>
      <c r="B265" s="75">
        <v>45</v>
      </c>
      <c r="C265" s="75">
        <v>0</v>
      </c>
      <c r="D265" s="75">
        <v>0</v>
      </c>
      <c r="E265" s="75">
        <v>0</v>
      </c>
      <c r="F265" s="75">
        <v>0</v>
      </c>
      <c r="G265" s="75">
        <v>44</v>
      </c>
      <c r="H265" s="75">
        <v>1</v>
      </c>
      <c r="I265" s="76">
        <v>45</v>
      </c>
      <c r="J265" s="76">
        <v>17</v>
      </c>
      <c r="K265" s="86"/>
      <c r="L265" s="78">
        <v>2001</v>
      </c>
      <c r="M265" s="75">
        <v>0</v>
      </c>
      <c r="N265" s="75">
        <v>0</v>
      </c>
      <c r="O265" s="75">
        <v>0</v>
      </c>
      <c r="P265" s="75">
        <v>0</v>
      </c>
      <c r="Q265" s="75">
        <v>0</v>
      </c>
      <c r="R265" s="75">
        <v>0</v>
      </c>
      <c r="S265" s="75">
        <v>0</v>
      </c>
      <c r="T265" s="75"/>
      <c r="U265" s="75"/>
      <c r="V265" s="76">
        <v>0</v>
      </c>
      <c r="W265" s="76">
        <v>0</v>
      </c>
      <c r="X265" s="70"/>
    </row>
    <row r="266" spans="1:24">
      <c r="A266" s="74">
        <v>2002</v>
      </c>
      <c r="B266" s="75">
        <v>0</v>
      </c>
      <c r="C266" s="75">
        <v>0</v>
      </c>
      <c r="D266" s="75">
        <v>0</v>
      </c>
      <c r="E266" s="75">
        <v>0</v>
      </c>
      <c r="F266" s="75">
        <v>0</v>
      </c>
      <c r="G266" s="75">
        <v>0</v>
      </c>
      <c r="H266" s="75">
        <v>0</v>
      </c>
      <c r="I266" s="76">
        <v>0</v>
      </c>
      <c r="J266" s="76">
        <v>0</v>
      </c>
      <c r="K266" s="86"/>
      <c r="L266" s="78">
        <v>2002</v>
      </c>
      <c r="M266" s="75">
        <v>0</v>
      </c>
      <c r="N266" s="75">
        <v>0</v>
      </c>
      <c r="O266" s="75">
        <v>0</v>
      </c>
      <c r="P266" s="75">
        <v>0</v>
      </c>
      <c r="Q266" s="75">
        <v>0</v>
      </c>
      <c r="R266" s="75">
        <v>0</v>
      </c>
      <c r="S266" s="75">
        <v>0</v>
      </c>
      <c r="T266" s="75"/>
      <c r="U266" s="75"/>
      <c r="V266" s="76">
        <v>0</v>
      </c>
      <c r="W266" s="76">
        <v>0</v>
      </c>
      <c r="X266" s="70"/>
    </row>
    <row r="267" spans="1:24">
      <c r="A267" s="74">
        <v>2003</v>
      </c>
      <c r="B267" s="75">
        <v>49</v>
      </c>
      <c r="C267" s="75">
        <v>0</v>
      </c>
      <c r="D267" s="75">
        <v>0</v>
      </c>
      <c r="E267" s="75">
        <v>0</v>
      </c>
      <c r="F267" s="75">
        <v>0</v>
      </c>
      <c r="G267" s="75">
        <v>43</v>
      </c>
      <c r="H267" s="75">
        <v>0</v>
      </c>
      <c r="I267" s="76">
        <v>43</v>
      </c>
      <c r="J267" s="76">
        <v>35</v>
      </c>
      <c r="K267" s="86"/>
      <c r="L267" s="78">
        <v>2003</v>
      </c>
      <c r="M267" s="75">
        <v>10</v>
      </c>
      <c r="N267" s="75">
        <v>0</v>
      </c>
      <c r="O267" s="75">
        <v>2</v>
      </c>
      <c r="P267" s="75">
        <v>0</v>
      </c>
      <c r="Q267" s="75">
        <v>0</v>
      </c>
      <c r="R267" s="75">
        <v>12</v>
      </c>
      <c r="S267" s="75">
        <v>0</v>
      </c>
      <c r="T267" s="75"/>
      <c r="U267" s="75"/>
      <c r="V267" s="76">
        <v>12</v>
      </c>
      <c r="W267" s="76">
        <v>616</v>
      </c>
      <c r="X267" s="70"/>
    </row>
    <row r="268" spans="1:24">
      <c r="A268" s="74">
        <v>2004</v>
      </c>
      <c r="B268" s="11">
        <v>55</v>
      </c>
      <c r="C268" s="12">
        <v>0</v>
      </c>
      <c r="D268" s="11">
        <v>0</v>
      </c>
      <c r="E268" s="12">
        <v>0</v>
      </c>
      <c r="F268" s="12">
        <v>2</v>
      </c>
      <c r="G268" s="36">
        <v>36</v>
      </c>
      <c r="H268" s="36">
        <v>21</v>
      </c>
      <c r="I268" s="36">
        <v>57</v>
      </c>
      <c r="J268" s="16">
        <v>24573</v>
      </c>
      <c r="K268" s="86"/>
      <c r="L268" s="78">
        <v>2004</v>
      </c>
      <c r="M268" s="11">
        <v>10</v>
      </c>
      <c r="N268" s="12">
        <v>0</v>
      </c>
      <c r="O268" s="11">
        <v>0</v>
      </c>
      <c r="P268" s="12">
        <v>0</v>
      </c>
      <c r="Q268" s="12">
        <v>0</v>
      </c>
      <c r="R268" s="36">
        <v>11</v>
      </c>
      <c r="S268" s="36">
        <v>0</v>
      </c>
      <c r="T268" s="36"/>
      <c r="U268" s="36"/>
      <c r="V268" s="12">
        <v>11</v>
      </c>
      <c r="W268" s="16">
        <v>192</v>
      </c>
      <c r="X268" s="70"/>
    </row>
    <row r="269" spans="1:24">
      <c r="A269" s="74">
        <v>2005</v>
      </c>
      <c r="B269" s="75">
        <v>39</v>
      </c>
      <c r="C269" s="75">
        <v>0</v>
      </c>
      <c r="D269" s="75">
        <v>0</v>
      </c>
      <c r="E269" s="75">
        <v>0</v>
      </c>
      <c r="F269" s="75">
        <v>0</v>
      </c>
      <c r="G269" s="75">
        <v>33</v>
      </c>
      <c r="H269" s="75">
        <v>6</v>
      </c>
      <c r="I269" s="76">
        <v>39</v>
      </c>
      <c r="J269" s="16">
        <v>209</v>
      </c>
      <c r="K269" s="86"/>
      <c r="L269" s="78">
        <v>2005</v>
      </c>
      <c r="M269" s="75">
        <v>18</v>
      </c>
      <c r="N269" s="75">
        <v>0</v>
      </c>
      <c r="O269" s="75">
        <v>1</v>
      </c>
      <c r="P269" s="75">
        <v>0</v>
      </c>
      <c r="Q269" s="75">
        <v>0</v>
      </c>
      <c r="R269" s="75">
        <v>18</v>
      </c>
      <c r="S269" s="75">
        <v>1</v>
      </c>
      <c r="T269" s="75"/>
      <c r="U269" s="75"/>
      <c r="V269" s="76">
        <v>19</v>
      </c>
      <c r="W269" s="16">
        <v>482</v>
      </c>
      <c r="X269" s="70"/>
    </row>
    <row r="270" spans="1:24">
      <c r="A270" s="74">
        <v>2006</v>
      </c>
      <c r="B270" s="11">
        <v>67</v>
      </c>
      <c r="C270" s="12">
        <v>0</v>
      </c>
      <c r="D270" s="11">
        <v>0</v>
      </c>
      <c r="E270" s="12">
        <v>0</v>
      </c>
      <c r="F270" s="12">
        <v>0</v>
      </c>
      <c r="G270" s="36">
        <v>53</v>
      </c>
      <c r="H270" s="36">
        <v>14</v>
      </c>
      <c r="I270" s="36">
        <v>67</v>
      </c>
      <c r="J270" s="16">
        <v>11459</v>
      </c>
      <c r="K270" s="86"/>
      <c r="L270" s="78">
        <v>2006</v>
      </c>
      <c r="M270" s="11">
        <v>0</v>
      </c>
      <c r="N270" s="12">
        <v>0</v>
      </c>
      <c r="O270" s="11">
        <v>0</v>
      </c>
      <c r="P270" s="12">
        <v>0</v>
      </c>
      <c r="Q270" s="12">
        <v>0</v>
      </c>
      <c r="R270" s="36">
        <v>0</v>
      </c>
      <c r="S270" s="36">
        <v>0</v>
      </c>
      <c r="T270" s="36"/>
      <c r="U270" s="36"/>
      <c r="V270" s="12">
        <v>0</v>
      </c>
      <c r="W270" s="16">
        <v>0</v>
      </c>
      <c r="X270" s="70"/>
    </row>
    <row r="271" spans="1:24">
      <c r="A271" s="74">
        <v>2007</v>
      </c>
      <c r="B271" s="11">
        <v>42</v>
      </c>
      <c r="C271" s="12">
        <v>0</v>
      </c>
      <c r="D271" s="11">
        <v>0</v>
      </c>
      <c r="E271" s="12">
        <v>0</v>
      </c>
      <c r="F271" s="12">
        <v>0</v>
      </c>
      <c r="G271" s="36">
        <v>15</v>
      </c>
      <c r="H271" s="36">
        <v>27</v>
      </c>
      <c r="I271" s="12">
        <v>42</v>
      </c>
      <c r="J271" s="16">
        <v>42</v>
      </c>
      <c r="K271" s="86"/>
      <c r="L271" s="78">
        <v>2007</v>
      </c>
      <c r="M271" s="75">
        <v>15</v>
      </c>
      <c r="N271" s="75">
        <v>0</v>
      </c>
      <c r="O271" s="75">
        <v>0</v>
      </c>
      <c r="P271" s="75">
        <v>0</v>
      </c>
      <c r="Q271" s="75">
        <v>0</v>
      </c>
      <c r="R271" s="75">
        <v>10</v>
      </c>
      <c r="S271" s="75">
        <v>3</v>
      </c>
      <c r="T271" s="75"/>
      <c r="U271" s="75"/>
      <c r="V271" s="76">
        <v>13</v>
      </c>
      <c r="W271" s="16">
        <v>5</v>
      </c>
      <c r="X271" s="70"/>
    </row>
    <row r="272" spans="1:24">
      <c r="A272" s="63"/>
      <c r="B272" s="11">
        <f>SUM(B262:B271)/10</f>
        <v>45.4</v>
      </c>
      <c r="C272" s="36">
        <f t="shared" ref="C272:J272" si="135">SUM(C262:C271)/10</f>
        <v>0</v>
      </c>
      <c r="D272" s="11">
        <f t="shared" si="135"/>
        <v>0</v>
      </c>
      <c r="E272" s="36">
        <f t="shared" si="135"/>
        <v>0.1</v>
      </c>
      <c r="F272" s="36">
        <f t="shared" si="135"/>
        <v>0.4</v>
      </c>
      <c r="G272" s="36">
        <f t="shared" si="135"/>
        <v>37.200000000000003</v>
      </c>
      <c r="H272" s="36">
        <f t="shared" si="135"/>
        <v>8.1</v>
      </c>
      <c r="I272" s="36">
        <f t="shared" si="135"/>
        <v>45.3</v>
      </c>
      <c r="J272" s="16">
        <f t="shared" si="135"/>
        <v>8468.1</v>
      </c>
      <c r="K272" s="82"/>
      <c r="L272" s="69"/>
      <c r="M272" s="11">
        <f t="shared" ref="M272:W272" si="136">SUM(M262:M271)/10</f>
        <v>6.8</v>
      </c>
      <c r="N272" s="36">
        <f t="shared" si="136"/>
        <v>0</v>
      </c>
      <c r="O272" s="11">
        <f t="shared" si="136"/>
        <v>0.3</v>
      </c>
      <c r="P272" s="36">
        <f t="shared" si="136"/>
        <v>0</v>
      </c>
      <c r="Q272" s="36">
        <f t="shared" si="136"/>
        <v>0</v>
      </c>
      <c r="R272" s="36">
        <f t="shared" si="136"/>
        <v>6.5</v>
      </c>
      <c r="S272" s="36">
        <f t="shared" si="136"/>
        <v>0.5</v>
      </c>
      <c r="T272" s="36"/>
      <c r="U272" s="18"/>
      <c r="V272" s="11">
        <f t="shared" si="136"/>
        <v>7</v>
      </c>
      <c r="W272" s="16">
        <f t="shared" si="136"/>
        <v>3916.7</v>
      </c>
      <c r="X272" s="70"/>
    </row>
    <row r="273" spans="1:24">
      <c r="A273" s="63"/>
      <c r="B273" s="79"/>
      <c r="C273" s="80"/>
      <c r="D273" s="79"/>
      <c r="E273" s="80"/>
      <c r="F273" s="80"/>
      <c r="G273" s="80"/>
      <c r="H273" s="80"/>
      <c r="I273" s="80"/>
      <c r="J273" s="113"/>
      <c r="K273" s="84"/>
      <c r="L273" s="69"/>
      <c r="M273" s="87" t="s">
        <v>74</v>
      </c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70"/>
    </row>
    <row r="274" spans="1:24">
      <c r="A274" s="63"/>
      <c r="B274" s="69"/>
      <c r="C274" s="69"/>
      <c r="D274" s="69"/>
      <c r="E274" s="69"/>
      <c r="F274" s="69"/>
      <c r="G274" s="69"/>
      <c r="H274" s="69"/>
      <c r="I274" s="69"/>
      <c r="J274" s="69"/>
      <c r="K274" s="84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70"/>
    </row>
    <row r="275" spans="1:24">
      <c r="A275" s="63"/>
      <c r="B275" s="64"/>
      <c r="C275" s="65" t="s">
        <v>75</v>
      </c>
      <c r="D275" s="66"/>
      <c r="E275" s="66"/>
      <c r="F275" s="66" t="s">
        <v>65</v>
      </c>
      <c r="G275" s="66"/>
      <c r="H275" s="66"/>
      <c r="I275" s="66"/>
      <c r="J275" s="67"/>
      <c r="K275" s="84"/>
      <c r="L275" s="88"/>
      <c r="M275" s="89"/>
      <c r="N275" s="90"/>
      <c r="O275" s="91" t="s">
        <v>76</v>
      </c>
      <c r="P275" s="91"/>
      <c r="Q275" s="92"/>
      <c r="R275" s="93" t="s">
        <v>65</v>
      </c>
      <c r="S275" s="92"/>
      <c r="T275" s="92"/>
      <c r="U275" s="92"/>
      <c r="V275" s="92"/>
      <c r="W275" s="94"/>
      <c r="X275" s="70"/>
    </row>
    <row r="276" spans="1:24">
      <c r="A276" s="63"/>
      <c r="B276" s="71" t="s">
        <v>10</v>
      </c>
      <c r="C276" s="71" t="s">
        <v>11</v>
      </c>
      <c r="D276" s="71" t="s">
        <v>12</v>
      </c>
      <c r="E276" s="71" t="s">
        <v>13</v>
      </c>
      <c r="F276" s="71" t="s">
        <v>14</v>
      </c>
      <c r="G276" s="72" t="s">
        <v>5</v>
      </c>
      <c r="H276" s="72" t="s">
        <v>67</v>
      </c>
      <c r="I276" s="72" t="s">
        <v>16</v>
      </c>
      <c r="J276" s="72" t="s">
        <v>7</v>
      </c>
      <c r="K276" s="84"/>
      <c r="L276" s="69"/>
      <c r="M276" s="71" t="s">
        <v>10</v>
      </c>
      <c r="N276" s="71" t="s">
        <v>11</v>
      </c>
      <c r="O276" s="71" t="s">
        <v>12</v>
      </c>
      <c r="P276" s="71" t="s">
        <v>13</v>
      </c>
      <c r="Q276" s="71" t="s">
        <v>14</v>
      </c>
      <c r="R276" s="72" t="s">
        <v>5</v>
      </c>
      <c r="S276" s="72" t="s">
        <v>67</v>
      </c>
      <c r="T276" s="72"/>
      <c r="U276" s="72"/>
      <c r="V276" s="72" t="s">
        <v>16</v>
      </c>
      <c r="W276" s="72" t="s">
        <v>7</v>
      </c>
      <c r="X276" s="70"/>
    </row>
    <row r="277" spans="1:24">
      <c r="A277" s="74">
        <v>1998</v>
      </c>
      <c r="B277" s="75">
        <v>2</v>
      </c>
      <c r="C277" s="75">
        <v>0</v>
      </c>
      <c r="D277" s="75">
        <v>0</v>
      </c>
      <c r="E277" s="75">
        <v>0</v>
      </c>
      <c r="F277" s="75">
        <v>0</v>
      </c>
      <c r="G277" s="75">
        <v>2</v>
      </c>
      <c r="H277" s="75">
        <v>0</v>
      </c>
      <c r="I277" s="76">
        <v>2</v>
      </c>
      <c r="J277" s="76">
        <v>0</v>
      </c>
      <c r="K277" s="69"/>
      <c r="L277" s="95">
        <v>1998</v>
      </c>
      <c r="M277" s="75">
        <v>660</v>
      </c>
      <c r="N277" s="75">
        <v>3</v>
      </c>
      <c r="O277" s="75">
        <v>1</v>
      </c>
      <c r="P277" s="75">
        <v>1</v>
      </c>
      <c r="Q277" s="75">
        <v>0</v>
      </c>
      <c r="R277" s="75">
        <v>331</v>
      </c>
      <c r="S277" s="75">
        <v>334</v>
      </c>
      <c r="T277" s="75"/>
      <c r="U277" s="75"/>
      <c r="V277" s="76">
        <v>665</v>
      </c>
      <c r="W277" s="76">
        <v>4374</v>
      </c>
      <c r="X277" s="70"/>
    </row>
    <row r="278" spans="1:24">
      <c r="A278" s="74">
        <v>1999</v>
      </c>
      <c r="B278" s="75">
        <v>0</v>
      </c>
      <c r="C278" s="75">
        <v>0</v>
      </c>
      <c r="D278" s="75">
        <v>0</v>
      </c>
      <c r="E278" s="75">
        <v>0</v>
      </c>
      <c r="F278" s="75">
        <v>0</v>
      </c>
      <c r="G278" s="75">
        <v>0</v>
      </c>
      <c r="H278" s="75">
        <v>0</v>
      </c>
      <c r="I278" s="76">
        <v>0</v>
      </c>
      <c r="J278" s="76">
        <v>0</v>
      </c>
      <c r="K278" s="69"/>
      <c r="L278" s="95">
        <v>1999</v>
      </c>
      <c r="M278" s="75">
        <v>1096</v>
      </c>
      <c r="N278" s="75">
        <v>5</v>
      </c>
      <c r="O278" s="75">
        <v>8</v>
      </c>
      <c r="P278" s="75">
        <v>11</v>
      </c>
      <c r="Q278" s="75">
        <v>6</v>
      </c>
      <c r="R278" s="75">
        <v>515</v>
      </c>
      <c r="S278" s="75">
        <v>612</v>
      </c>
      <c r="T278" s="75"/>
      <c r="U278" s="75"/>
      <c r="V278" s="76">
        <v>1127</v>
      </c>
      <c r="W278" s="76">
        <v>316285</v>
      </c>
      <c r="X278" s="70"/>
    </row>
    <row r="279" spans="1:24">
      <c r="A279" s="74">
        <v>2000</v>
      </c>
      <c r="B279" s="75">
        <v>0</v>
      </c>
      <c r="C279" s="75">
        <v>0</v>
      </c>
      <c r="D279" s="75">
        <v>0</v>
      </c>
      <c r="E279" s="75">
        <v>0</v>
      </c>
      <c r="F279" s="75">
        <v>0</v>
      </c>
      <c r="G279" s="75">
        <v>0</v>
      </c>
      <c r="H279" s="75">
        <v>0</v>
      </c>
      <c r="I279" s="76">
        <v>0</v>
      </c>
      <c r="J279" s="76">
        <v>0</v>
      </c>
      <c r="K279" s="69"/>
      <c r="L279" s="95">
        <v>2000</v>
      </c>
      <c r="M279" s="75">
        <v>727</v>
      </c>
      <c r="N279" s="75">
        <v>2</v>
      </c>
      <c r="O279" s="75">
        <v>1</v>
      </c>
      <c r="P279" s="75">
        <v>4</v>
      </c>
      <c r="Q279" s="75">
        <v>1</v>
      </c>
      <c r="R279" s="75">
        <v>510</v>
      </c>
      <c r="S279" s="75">
        <v>225</v>
      </c>
      <c r="T279" s="75"/>
      <c r="U279" s="75"/>
      <c r="V279" s="76">
        <v>735</v>
      </c>
      <c r="W279" s="76">
        <v>58463</v>
      </c>
      <c r="X279" s="70"/>
    </row>
    <row r="280" spans="1:24">
      <c r="A280" s="74">
        <v>2001</v>
      </c>
      <c r="B280" s="75">
        <v>0</v>
      </c>
      <c r="C280" s="75">
        <v>0</v>
      </c>
      <c r="D280" s="75">
        <v>0</v>
      </c>
      <c r="E280" s="75">
        <v>0</v>
      </c>
      <c r="F280" s="75">
        <v>0</v>
      </c>
      <c r="G280" s="75">
        <v>0</v>
      </c>
      <c r="H280" s="75">
        <v>0</v>
      </c>
      <c r="I280" s="76">
        <v>0</v>
      </c>
      <c r="J280" s="76">
        <v>0</v>
      </c>
      <c r="K280" s="69"/>
      <c r="L280" s="96">
        <v>2001</v>
      </c>
      <c r="M280" s="75">
        <v>1125</v>
      </c>
      <c r="N280" s="75">
        <v>6</v>
      </c>
      <c r="O280" s="75">
        <v>4</v>
      </c>
      <c r="P280" s="75">
        <v>6</v>
      </c>
      <c r="Q280" s="75">
        <v>4</v>
      </c>
      <c r="R280" s="75">
        <v>471</v>
      </c>
      <c r="S280" s="75">
        <v>674</v>
      </c>
      <c r="T280" s="75"/>
      <c r="U280" s="75"/>
      <c r="V280" s="76">
        <v>1145</v>
      </c>
      <c r="W280" s="76">
        <v>105755</v>
      </c>
      <c r="X280" s="70"/>
    </row>
    <row r="281" spans="1:24">
      <c r="A281" s="74">
        <v>2002</v>
      </c>
      <c r="B281" s="75">
        <v>0</v>
      </c>
      <c r="C281" s="75">
        <v>0</v>
      </c>
      <c r="D281" s="75">
        <v>0</v>
      </c>
      <c r="E281" s="75">
        <v>0</v>
      </c>
      <c r="F281" s="75">
        <v>0</v>
      </c>
      <c r="G281" s="75">
        <v>0</v>
      </c>
      <c r="H281" s="75">
        <v>0</v>
      </c>
      <c r="I281" s="76">
        <v>0</v>
      </c>
      <c r="J281" s="76">
        <v>0</v>
      </c>
      <c r="K281" s="69"/>
      <c r="L281" s="95">
        <v>2002</v>
      </c>
      <c r="M281" s="75">
        <v>620</v>
      </c>
      <c r="N281" s="75">
        <v>2</v>
      </c>
      <c r="O281" s="75">
        <v>3</v>
      </c>
      <c r="P281" s="75">
        <v>3</v>
      </c>
      <c r="Q281" s="75">
        <v>1</v>
      </c>
      <c r="R281" s="75">
        <v>363</v>
      </c>
      <c r="S281" s="75">
        <v>215</v>
      </c>
      <c r="T281" s="75"/>
      <c r="U281" s="75"/>
      <c r="V281" s="76">
        <v>578</v>
      </c>
      <c r="W281" s="76">
        <v>30189</v>
      </c>
      <c r="X281" s="70"/>
    </row>
    <row r="282" spans="1:24">
      <c r="A282" s="74">
        <v>2003</v>
      </c>
      <c r="B282" s="75">
        <v>0</v>
      </c>
      <c r="C282" s="75">
        <v>0</v>
      </c>
      <c r="D282" s="75">
        <v>0</v>
      </c>
      <c r="E282" s="75">
        <v>0</v>
      </c>
      <c r="F282" s="75">
        <v>0</v>
      </c>
      <c r="G282" s="75">
        <v>0</v>
      </c>
      <c r="H282" s="75">
        <v>0</v>
      </c>
      <c r="I282" s="76">
        <v>0</v>
      </c>
      <c r="J282" s="76">
        <v>0</v>
      </c>
      <c r="K282" s="69"/>
      <c r="L282" s="95">
        <v>2003</v>
      </c>
      <c r="M282" s="75">
        <v>1281</v>
      </c>
      <c r="N282" s="75">
        <v>10</v>
      </c>
      <c r="O282" s="75">
        <v>9</v>
      </c>
      <c r="P282" s="75">
        <v>3</v>
      </c>
      <c r="Q282" s="75">
        <v>3</v>
      </c>
      <c r="R282" s="75">
        <v>381</v>
      </c>
      <c r="S282" s="75">
        <v>919</v>
      </c>
      <c r="T282" s="75"/>
      <c r="U282" s="75"/>
      <c r="V282" s="76">
        <v>1300</v>
      </c>
      <c r="W282" s="76">
        <v>38950</v>
      </c>
      <c r="X282" s="70"/>
    </row>
    <row r="283" spans="1:24">
      <c r="A283" s="74">
        <v>2004</v>
      </c>
      <c r="B283" s="75">
        <v>0</v>
      </c>
      <c r="C283" s="75">
        <v>0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6">
        <v>0</v>
      </c>
      <c r="J283" s="76">
        <v>0</v>
      </c>
      <c r="K283" s="69"/>
      <c r="L283" s="78">
        <v>2004</v>
      </c>
      <c r="M283" s="75">
        <v>1031</v>
      </c>
      <c r="N283" s="75">
        <v>0</v>
      </c>
      <c r="O283" s="75">
        <v>3</v>
      </c>
      <c r="P283" s="75">
        <v>1</v>
      </c>
      <c r="Q283" s="75">
        <v>2</v>
      </c>
      <c r="R283" s="75">
        <v>496</v>
      </c>
      <c r="S283" s="75">
        <v>544</v>
      </c>
      <c r="T283" s="75"/>
      <c r="U283" s="75"/>
      <c r="V283" s="76">
        <v>1040</v>
      </c>
      <c r="W283" s="16">
        <v>36671</v>
      </c>
      <c r="X283" s="70"/>
    </row>
    <row r="284" spans="1:24">
      <c r="A284" s="74">
        <v>2005</v>
      </c>
      <c r="B284" s="75">
        <v>0</v>
      </c>
      <c r="C284" s="75">
        <v>0</v>
      </c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6">
        <v>0</v>
      </c>
      <c r="J284" s="76">
        <v>0</v>
      </c>
      <c r="K284" s="69"/>
      <c r="L284" s="78">
        <v>2005</v>
      </c>
      <c r="M284" s="75">
        <v>536</v>
      </c>
      <c r="N284" s="75">
        <v>2</v>
      </c>
      <c r="O284" s="75">
        <v>3</v>
      </c>
      <c r="P284" s="75">
        <v>2</v>
      </c>
      <c r="Q284" s="75">
        <v>0</v>
      </c>
      <c r="R284" s="75">
        <v>384</v>
      </c>
      <c r="S284" s="75">
        <v>161</v>
      </c>
      <c r="T284" s="75"/>
      <c r="U284" s="75"/>
      <c r="V284" s="76">
        <v>545</v>
      </c>
      <c r="W284" s="16">
        <v>8568</v>
      </c>
      <c r="X284" s="70"/>
    </row>
    <row r="285" spans="1:24">
      <c r="A285" s="74">
        <v>2006</v>
      </c>
      <c r="B285" s="11">
        <v>0</v>
      </c>
      <c r="C285" s="12">
        <v>0</v>
      </c>
      <c r="D285" s="11">
        <v>0</v>
      </c>
      <c r="E285" s="12">
        <v>0</v>
      </c>
      <c r="F285" s="12">
        <v>0</v>
      </c>
      <c r="G285" s="36">
        <v>0</v>
      </c>
      <c r="H285" s="36">
        <v>0</v>
      </c>
      <c r="I285" s="12">
        <v>0</v>
      </c>
      <c r="J285" s="12">
        <v>0</v>
      </c>
      <c r="K285" s="69"/>
      <c r="L285" s="78">
        <v>2006</v>
      </c>
      <c r="M285" s="75">
        <f t="shared" ref="M285:R285" si="137">SUM(M282,B285)</f>
        <v>1281</v>
      </c>
      <c r="N285" s="75">
        <f t="shared" si="137"/>
        <v>10</v>
      </c>
      <c r="O285" s="75">
        <f t="shared" si="137"/>
        <v>9</v>
      </c>
      <c r="P285" s="75">
        <f t="shared" si="137"/>
        <v>3</v>
      </c>
      <c r="Q285" s="75">
        <f t="shared" si="137"/>
        <v>3</v>
      </c>
      <c r="R285" s="75">
        <f t="shared" si="137"/>
        <v>381</v>
      </c>
      <c r="S285" s="75">
        <f>SUM(S282,H285)</f>
        <v>919</v>
      </c>
      <c r="T285" s="75"/>
      <c r="U285" s="75"/>
      <c r="V285" s="76">
        <f>SUM(V282,I285)</f>
        <v>1300</v>
      </c>
      <c r="W285" s="16">
        <f>SUM(W282,J285)</f>
        <v>38950</v>
      </c>
      <c r="X285" s="70"/>
    </row>
    <row r="286" spans="1:24">
      <c r="A286" s="74">
        <v>2007</v>
      </c>
      <c r="B286" s="75">
        <v>0</v>
      </c>
      <c r="C286" s="75">
        <v>0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6">
        <v>0</v>
      </c>
      <c r="J286" s="76">
        <v>0</v>
      </c>
      <c r="K286" s="69"/>
      <c r="L286" s="78">
        <v>2007</v>
      </c>
      <c r="M286" s="112">
        <v>788</v>
      </c>
      <c r="N286" s="75">
        <v>3</v>
      </c>
      <c r="O286" s="75">
        <v>3</v>
      </c>
      <c r="P286" s="75">
        <v>6</v>
      </c>
      <c r="Q286" s="75">
        <v>3</v>
      </c>
      <c r="R286" s="75">
        <v>395</v>
      </c>
      <c r="S286" s="75">
        <v>402</v>
      </c>
      <c r="T286" s="75"/>
      <c r="U286" s="75"/>
      <c r="V286" s="75">
        <v>797</v>
      </c>
      <c r="W286" s="16">
        <v>126196</v>
      </c>
      <c r="X286" s="70"/>
    </row>
    <row r="287" spans="1:24">
      <c r="A287" s="63"/>
      <c r="B287" s="81">
        <f>SUM(B277:B286)/10</f>
        <v>0.2</v>
      </c>
      <c r="C287" s="81">
        <f t="shared" ref="C287:J287" si="138">SUM(C277:C286)/10</f>
        <v>0</v>
      </c>
      <c r="D287" s="81">
        <f t="shared" si="138"/>
        <v>0</v>
      </c>
      <c r="E287" s="81">
        <f t="shared" si="138"/>
        <v>0</v>
      </c>
      <c r="F287" s="81">
        <f t="shared" si="138"/>
        <v>0</v>
      </c>
      <c r="G287" s="81">
        <f t="shared" si="138"/>
        <v>0.2</v>
      </c>
      <c r="H287" s="81">
        <f t="shared" si="138"/>
        <v>0</v>
      </c>
      <c r="I287" s="81">
        <f t="shared" si="138"/>
        <v>0.2</v>
      </c>
      <c r="J287" s="81">
        <f t="shared" si="138"/>
        <v>0</v>
      </c>
      <c r="K287" s="69"/>
      <c r="L287" s="69"/>
      <c r="M287" s="11">
        <f t="shared" ref="M287:W287" si="139">SUM(M277:M286)/10</f>
        <v>914.5</v>
      </c>
      <c r="N287" s="36">
        <f t="shared" si="139"/>
        <v>4.3</v>
      </c>
      <c r="O287" s="11">
        <f t="shared" si="139"/>
        <v>4.4000000000000004</v>
      </c>
      <c r="P287" s="36">
        <f t="shared" si="139"/>
        <v>4</v>
      </c>
      <c r="Q287" s="36">
        <f t="shared" si="139"/>
        <v>2.2999999999999998</v>
      </c>
      <c r="R287" s="36">
        <f t="shared" si="139"/>
        <v>422.7</v>
      </c>
      <c r="S287" s="36">
        <f t="shared" si="139"/>
        <v>500.5</v>
      </c>
      <c r="T287" s="36"/>
      <c r="U287" s="18"/>
      <c r="V287" s="11">
        <f t="shared" si="139"/>
        <v>923.2</v>
      </c>
      <c r="W287" s="16">
        <f t="shared" si="139"/>
        <v>76440.100000000006</v>
      </c>
      <c r="X287" s="70"/>
    </row>
    <row r="288" spans="1:24" ht="13.5" thickBot="1">
      <c r="A288" s="97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9"/>
    </row>
    <row r="289" ht="13.5" thickTop="1"/>
  </sheetData>
  <phoneticPr fontId="0" type="noConversion"/>
  <printOptions horizontalCentered="1" verticalCentered="1"/>
  <pageMargins left="0.25" right="0.25" top="0.25" bottom="0.25" header="0" footer="0"/>
  <pageSetup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C27" sqref="C27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152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152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10</v>
      </c>
      <c r="D13" s="133"/>
      <c r="E13" s="133"/>
      <c r="F13" s="133"/>
      <c r="G13" s="133"/>
      <c r="H13" s="130">
        <f t="shared" ref="H13:H20" si="0">SUM(C13:G13)</f>
        <v>10</v>
      </c>
      <c r="I13" s="133">
        <v>2</v>
      </c>
      <c r="J13" s="133"/>
      <c r="K13" s="133"/>
      <c r="L13" s="133"/>
      <c r="M13" s="133"/>
      <c r="N13" s="133"/>
      <c r="O13" s="135">
        <f t="shared" ref="O13:O20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15</v>
      </c>
      <c r="D14" s="133" t="s">
        <v>77</v>
      </c>
      <c r="E14" s="133"/>
      <c r="F14" s="133" t="s">
        <v>77</v>
      </c>
      <c r="G14" s="133"/>
      <c r="H14" s="130">
        <f t="shared" si="0"/>
        <v>15</v>
      </c>
      <c r="I14" s="133">
        <v>3</v>
      </c>
      <c r="J14" s="133">
        <v>2</v>
      </c>
      <c r="K14" s="133"/>
      <c r="L14" s="133"/>
      <c r="M14" s="133"/>
      <c r="N14" s="133"/>
      <c r="O14" s="135">
        <f t="shared" si="1"/>
        <v>2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13</v>
      </c>
      <c r="D15" s="133"/>
      <c r="E15" s="133"/>
      <c r="F15" s="133"/>
      <c r="G15" s="133"/>
      <c r="H15" s="130">
        <f t="shared" si="0"/>
        <v>13</v>
      </c>
      <c r="I15" s="133">
        <v>86</v>
      </c>
      <c r="J15" s="133">
        <v>121</v>
      </c>
      <c r="K15" s="133">
        <v>3</v>
      </c>
      <c r="L15" s="133">
        <v>1</v>
      </c>
      <c r="M15" s="133">
        <v>6</v>
      </c>
      <c r="N15" s="133">
        <v>9</v>
      </c>
      <c r="O15" s="135">
        <f t="shared" si="1"/>
        <v>140</v>
      </c>
      <c r="P15" s="133">
        <v>231277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6</v>
      </c>
      <c r="D16" s="133"/>
      <c r="E16" s="133" t="s">
        <v>77</v>
      </c>
      <c r="F16" s="133"/>
      <c r="G16" s="133" t="s">
        <v>77</v>
      </c>
      <c r="H16" s="130">
        <f t="shared" si="0"/>
        <v>6</v>
      </c>
      <c r="I16" s="133">
        <v>7</v>
      </c>
      <c r="J16" s="133">
        <v>12</v>
      </c>
      <c r="K16" s="133" t="s">
        <v>77</v>
      </c>
      <c r="L16" s="133"/>
      <c r="M16" s="133"/>
      <c r="N16" s="133"/>
      <c r="O16" s="130">
        <f t="shared" si="1"/>
        <v>12</v>
      </c>
      <c r="P16" s="133">
        <v>34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11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11</v>
      </c>
      <c r="I17" s="133">
        <v>4</v>
      </c>
      <c r="J17" s="133">
        <v>11</v>
      </c>
      <c r="K17" s="133" t="s">
        <v>77</v>
      </c>
      <c r="L17" s="133" t="s">
        <v>77</v>
      </c>
      <c r="M17" s="133"/>
      <c r="N17" s="133"/>
      <c r="O17" s="130">
        <f t="shared" si="1"/>
        <v>11</v>
      </c>
      <c r="P17" s="133">
        <v>53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8</v>
      </c>
      <c r="D18" s="133" t="s">
        <v>77</v>
      </c>
      <c r="E18" s="133">
        <v>1</v>
      </c>
      <c r="F18" s="133">
        <v>1</v>
      </c>
      <c r="G18" s="133" t="s">
        <v>77</v>
      </c>
      <c r="H18" s="130">
        <f t="shared" si="0"/>
        <v>10</v>
      </c>
      <c r="I18" s="133">
        <v>3191</v>
      </c>
      <c r="J18" s="133">
        <v>6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6</v>
      </c>
      <c r="P18" s="133">
        <v>27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9</v>
      </c>
      <c r="D19" s="133" t="s">
        <v>77</v>
      </c>
      <c r="E19" s="133"/>
      <c r="F19" s="133"/>
      <c r="G19" s="133"/>
      <c r="H19" s="130">
        <f t="shared" si="0"/>
        <v>9</v>
      </c>
      <c r="I19" s="133">
        <v>63</v>
      </c>
      <c r="J19" s="133">
        <v>1</v>
      </c>
      <c r="K19" s="133"/>
      <c r="L19" s="133"/>
      <c r="M19" s="133"/>
      <c r="N19" s="133"/>
      <c r="O19" s="130">
        <f t="shared" si="1"/>
        <v>1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1</v>
      </c>
      <c r="D20" s="133"/>
      <c r="E20" s="133"/>
      <c r="F20" s="133"/>
      <c r="G20" s="133"/>
      <c r="H20" s="130">
        <f t="shared" si="0"/>
        <v>1</v>
      </c>
      <c r="I20" s="133">
        <v>0.4</v>
      </c>
      <c r="J20" s="133" t="s">
        <v>77</v>
      </c>
      <c r="K20" s="133"/>
      <c r="L20" s="133"/>
      <c r="M20" s="133"/>
      <c r="N20" s="133"/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1</v>
      </c>
      <c r="D21" s="133"/>
      <c r="E21" s="133"/>
      <c r="F21" s="133"/>
      <c r="G21" s="133"/>
      <c r="H21" s="131">
        <f t="shared" ref="H21" si="2">SUM(C21:G21)</f>
        <v>1</v>
      </c>
      <c r="I21" s="133">
        <v>0</v>
      </c>
      <c r="J21" s="133" t="s">
        <v>77</v>
      </c>
      <c r="K21" s="133"/>
      <c r="L21" s="133"/>
      <c r="M21" s="133"/>
      <c r="N21" s="133"/>
      <c r="O21" s="130">
        <f t="shared" ref="O21" si="3">SUM(J21:N21)</f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 t="shared" ref="C22:P22" si="4">SUM(C13:C20)</f>
        <v>73</v>
      </c>
      <c r="D22" s="130">
        <f t="shared" si="4"/>
        <v>0</v>
      </c>
      <c r="E22" s="130">
        <f t="shared" si="4"/>
        <v>1</v>
      </c>
      <c r="F22" s="130">
        <f t="shared" si="4"/>
        <v>1</v>
      </c>
      <c r="G22" s="131">
        <f t="shared" si="4"/>
        <v>0</v>
      </c>
      <c r="H22" s="131">
        <f t="shared" si="4"/>
        <v>75</v>
      </c>
      <c r="I22" s="131">
        <f t="shared" si="4"/>
        <v>3356.4</v>
      </c>
      <c r="J22" s="131">
        <f t="shared" si="4"/>
        <v>153</v>
      </c>
      <c r="K22" s="130">
        <f t="shared" si="4"/>
        <v>3</v>
      </c>
      <c r="L22" s="130">
        <f t="shared" si="4"/>
        <v>1</v>
      </c>
      <c r="M22" s="130">
        <f t="shared" si="4"/>
        <v>6</v>
      </c>
      <c r="N22" s="130">
        <f t="shared" si="4"/>
        <v>9</v>
      </c>
      <c r="O22" s="130">
        <f t="shared" si="4"/>
        <v>172</v>
      </c>
      <c r="P22" s="130">
        <f t="shared" si="4"/>
        <v>231391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247</v>
      </c>
      <c r="I23" s="125">
        <f>SUM(I22,P22)</f>
        <v>234747.4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E9" sqref="E9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153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154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4</v>
      </c>
      <c r="D13" s="133"/>
      <c r="E13" s="133"/>
      <c r="F13" s="133"/>
      <c r="G13" s="133"/>
      <c r="H13" s="130">
        <f t="shared" ref="H13:H20" si="0">SUM(C13:G13)</f>
        <v>4</v>
      </c>
      <c r="I13" s="133">
        <v>1</v>
      </c>
      <c r="J13" s="133"/>
      <c r="K13" s="133"/>
      <c r="L13" s="133"/>
      <c r="M13" s="133"/>
      <c r="N13" s="133"/>
      <c r="O13" s="135">
        <f t="shared" ref="O13:O20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4</v>
      </c>
      <c r="D14" s="133" t="s">
        <v>77</v>
      </c>
      <c r="E14" s="133"/>
      <c r="F14" s="133" t="s">
        <v>77</v>
      </c>
      <c r="G14" s="133"/>
      <c r="H14" s="130">
        <f t="shared" si="0"/>
        <v>4</v>
      </c>
      <c r="I14" s="133">
        <v>1</v>
      </c>
      <c r="J14" s="133"/>
      <c r="K14" s="133"/>
      <c r="L14" s="133"/>
      <c r="M14" s="133"/>
      <c r="N14" s="133"/>
      <c r="O14" s="135">
        <f t="shared" si="1"/>
        <v>0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7</v>
      </c>
      <c r="D15" s="133"/>
      <c r="E15" s="133"/>
      <c r="F15" s="133"/>
      <c r="G15" s="133"/>
      <c r="H15" s="130">
        <f t="shared" si="0"/>
        <v>7</v>
      </c>
      <c r="I15" s="133">
        <v>2</v>
      </c>
      <c r="J15" s="133">
        <v>50</v>
      </c>
      <c r="K15" s="133">
        <v>3</v>
      </c>
      <c r="L15" s="133">
        <v>0</v>
      </c>
      <c r="M15" s="133">
        <v>2</v>
      </c>
      <c r="N15" s="133">
        <v>6</v>
      </c>
      <c r="O15" s="135">
        <f t="shared" si="1"/>
        <v>61</v>
      </c>
      <c r="P15" s="133">
        <v>10012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11</v>
      </c>
      <c r="D16" s="133"/>
      <c r="E16" s="133" t="s">
        <v>77</v>
      </c>
      <c r="F16" s="133"/>
      <c r="G16" s="133" t="s">
        <v>77</v>
      </c>
      <c r="H16" s="130">
        <f t="shared" si="0"/>
        <v>11</v>
      </c>
      <c r="I16" s="133">
        <v>43</v>
      </c>
      <c r="J16" s="133">
        <v>5</v>
      </c>
      <c r="K16" s="133" t="s">
        <v>77</v>
      </c>
      <c r="L16" s="133"/>
      <c r="M16" s="133"/>
      <c r="N16" s="133"/>
      <c r="O16" s="130">
        <f t="shared" si="1"/>
        <v>5</v>
      </c>
      <c r="P16" s="133">
        <v>91866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1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1</v>
      </c>
      <c r="I17" s="133">
        <v>0</v>
      </c>
      <c r="J17" s="133" t="s">
        <v>77</v>
      </c>
      <c r="K17" s="133" t="s">
        <v>77</v>
      </c>
      <c r="L17" s="133" t="s">
        <v>77</v>
      </c>
      <c r="M17" s="133"/>
      <c r="N17" s="133"/>
      <c r="O17" s="130">
        <f t="shared" si="1"/>
        <v>0</v>
      </c>
      <c r="P17" s="133">
        <v>30203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6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f t="shared" si="0"/>
        <v>6</v>
      </c>
      <c r="I18" s="133">
        <v>2</v>
      </c>
      <c r="J18" s="133" t="s">
        <v>77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0</v>
      </c>
      <c r="P18" s="133">
        <v>27531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6</v>
      </c>
      <c r="D19" s="133" t="s">
        <v>77</v>
      </c>
      <c r="E19" s="133"/>
      <c r="F19" s="133"/>
      <c r="G19" s="133"/>
      <c r="H19" s="130">
        <f t="shared" si="0"/>
        <v>6</v>
      </c>
      <c r="I19" s="133">
        <v>1</v>
      </c>
      <c r="J19" s="133" t="s">
        <v>77</v>
      </c>
      <c r="K19" s="133"/>
      <c r="L19" s="133"/>
      <c r="M19" s="133"/>
      <c r="N19" s="133"/>
      <c r="O19" s="130">
        <f t="shared" si="1"/>
        <v>0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0</v>
      </c>
      <c r="D20" s="133"/>
      <c r="E20" s="133"/>
      <c r="F20" s="133"/>
      <c r="G20" s="133"/>
      <c r="H20" s="130">
        <f t="shared" si="0"/>
        <v>0</v>
      </c>
      <c r="I20" s="133">
        <v>0</v>
      </c>
      <c r="J20" s="133" t="s">
        <v>77</v>
      </c>
      <c r="K20" s="133"/>
      <c r="L20" s="133"/>
      <c r="M20" s="133"/>
      <c r="N20" s="133"/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0</v>
      </c>
      <c r="D21" s="133"/>
      <c r="E21" s="133"/>
      <c r="F21" s="133"/>
      <c r="G21" s="133"/>
      <c r="H21" s="131">
        <f t="shared" ref="H21" si="2">SUM(C21:G21)</f>
        <v>0</v>
      </c>
      <c r="I21" s="133">
        <v>0</v>
      </c>
      <c r="J21" s="133" t="s">
        <v>77</v>
      </c>
      <c r="K21" s="133"/>
      <c r="L21" s="133"/>
      <c r="M21" s="133"/>
      <c r="N21" s="133"/>
      <c r="O21" s="130">
        <f t="shared" ref="O21" si="3">SUM(J21:N21)</f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 t="shared" ref="C22:P22" si="4">SUM(C13:C20)</f>
        <v>39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1">
        <f t="shared" si="4"/>
        <v>0</v>
      </c>
      <c r="H22" s="131">
        <f t="shared" si="4"/>
        <v>39</v>
      </c>
      <c r="I22" s="131">
        <f t="shared" si="4"/>
        <v>50</v>
      </c>
      <c r="J22" s="131">
        <f t="shared" si="4"/>
        <v>55</v>
      </c>
      <c r="K22" s="130">
        <f t="shared" si="4"/>
        <v>3</v>
      </c>
      <c r="L22" s="130">
        <f t="shared" si="4"/>
        <v>0</v>
      </c>
      <c r="M22" s="130">
        <f t="shared" si="4"/>
        <v>2</v>
      </c>
      <c r="N22" s="130">
        <f t="shared" si="4"/>
        <v>6</v>
      </c>
      <c r="O22" s="130">
        <f t="shared" si="4"/>
        <v>66</v>
      </c>
      <c r="P22" s="130">
        <f t="shared" si="4"/>
        <v>159612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105</v>
      </c>
      <c r="I23" s="125">
        <f>SUM(I22,P22)</f>
        <v>159662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G8" sqref="G8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155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155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6</v>
      </c>
      <c r="D13" s="133"/>
      <c r="E13" s="133"/>
      <c r="F13" s="133"/>
      <c r="G13" s="133"/>
      <c r="H13" s="130">
        <f t="shared" ref="H13:H20" si="0">SUM(C13:G13)</f>
        <v>6</v>
      </c>
      <c r="I13" s="133">
        <v>1</v>
      </c>
      <c r="J13" s="133"/>
      <c r="K13" s="133"/>
      <c r="L13" s="133"/>
      <c r="M13" s="133"/>
      <c r="N13" s="133"/>
      <c r="O13" s="135">
        <f t="shared" ref="O13:O20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3</v>
      </c>
      <c r="D14" s="133" t="s">
        <v>77</v>
      </c>
      <c r="E14" s="133"/>
      <c r="F14" s="133" t="s">
        <v>77</v>
      </c>
      <c r="G14" s="133"/>
      <c r="H14" s="130">
        <f t="shared" si="0"/>
        <v>3</v>
      </c>
      <c r="I14" s="133">
        <v>1</v>
      </c>
      <c r="J14" s="133">
        <v>1</v>
      </c>
      <c r="K14" s="133"/>
      <c r="L14" s="133"/>
      <c r="M14" s="133"/>
      <c r="N14" s="133"/>
      <c r="O14" s="135">
        <f t="shared" si="1"/>
        <v>1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13</v>
      </c>
      <c r="D15" s="133"/>
      <c r="E15" s="133"/>
      <c r="F15" s="133"/>
      <c r="G15" s="133"/>
      <c r="H15" s="130">
        <f t="shared" si="0"/>
        <v>13</v>
      </c>
      <c r="I15" s="133">
        <v>20</v>
      </c>
      <c r="J15" s="133">
        <v>17</v>
      </c>
      <c r="K15" s="133">
        <v>1</v>
      </c>
      <c r="L15" s="133">
        <v>3</v>
      </c>
      <c r="M15" s="133">
        <v>1</v>
      </c>
      <c r="N15" s="133">
        <v>1</v>
      </c>
      <c r="O15" s="135">
        <f t="shared" si="1"/>
        <v>23</v>
      </c>
      <c r="P15" s="133">
        <v>24795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9</v>
      </c>
      <c r="D16" s="133"/>
      <c r="E16" s="133" t="s">
        <v>77</v>
      </c>
      <c r="F16" s="133"/>
      <c r="G16" s="133" t="s">
        <v>77</v>
      </c>
      <c r="H16" s="130">
        <f t="shared" si="0"/>
        <v>9</v>
      </c>
      <c r="I16" s="133">
        <v>1.5</v>
      </c>
      <c r="J16" s="133" t="s">
        <v>77</v>
      </c>
      <c r="K16" s="133" t="s">
        <v>77</v>
      </c>
      <c r="L16" s="133"/>
      <c r="M16" s="133"/>
      <c r="N16" s="133"/>
      <c r="O16" s="130">
        <f t="shared" si="1"/>
        <v>0</v>
      </c>
      <c r="P16" s="133">
        <v>0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10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10</v>
      </c>
      <c r="I17" s="133">
        <v>13</v>
      </c>
      <c r="J17" s="133">
        <v>0</v>
      </c>
      <c r="K17" s="133" t="s">
        <v>77</v>
      </c>
      <c r="L17" s="133" t="s">
        <v>77</v>
      </c>
      <c r="M17" s="133"/>
      <c r="N17" s="133"/>
      <c r="O17" s="130">
        <f t="shared" si="1"/>
        <v>0</v>
      </c>
      <c r="P17" s="133">
        <v>0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11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f t="shared" si="0"/>
        <v>11</v>
      </c>
      <c r="I18" s="133">
        <v>8</v>
      </c>
      <c r="J18" s="133">
        <v>1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1</v>
      </c>
      <c r="P18" s="133">
        <v>1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11</v>
      </c>
      <c r="D19" s="133" t="s">
        <v>77</v>
      </c>
      <c r="E19" s="133"/>
      <c r="F19" s="133"/>
      <c r="G19" s="133"/>
      <c r="H19" s="130">
        <f t="shared" si="0"/>
        <v>11</v>
      </c>
      <c r="I19" s="133">
        <v>1</v>
      </c>
      <c r="J19" s="133" t="s">
        <v>77</v>
      </c>
      <c r="K19" s="133"/>
      <c r="L19" s="133"/>
      <c r="M19" s="133"/>
      <c r="N19" s="133"/>
      <c r="O19" s="130">
        <f t="shared" si="1"/>
        <v>0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1</v>
      </c>
      <c r="D20" s="133"/>
      <c r="E20" s="133"/>
      <c r="F20" s="133"/>
      <c r="G20" s="133"/>
      <c r="H20" s="130">
        <f t="shared" si="0"/>
        <v>1</v>
      </c>
      <c r="I20" s="133">
        <v>2</v>
      </c>
      <c r="J20" s="133">
        <v>1</v>
      </c>
      <c r="K20" s="133"/>
      <c r="L20" s="133"/>
      <c r="M20" s="133"/>
      <c r="N20" s="133"/>
      <c r="O20" s="130">
        <f t="shared" si="1"/>
        <v>1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0</v>
      </c>
      <c r="D21" s="133"/>
      <c r="E21" s="133"/>
      <c r="F21" s="133"/>
      <c r="G21" s="133"/>
      <c r="H21" s="131">
        <f t="shared" ref="H21" si="2">SUM(C21:G21)</f>
        <v>0</v>
      </c>
      <c r="I21" s="133">
        <v>0</v>
      </c>
      <c r="J21" s="133" t="s">
        <v>77</v>
      </c>
      <c r="K21" s="133"/>
      <c r="L21" s="133"/>
      <c r="M21" s="133"/>
      <c r="N21" s="133"/>
      <c r="O21" s="130">
        <f t="shared" ref="O21" si="3">SUM(J21:N21)</f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 t="shared" ref="C22:P22" si="4">SUM(C13:C20)</f>
        <v>64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1">
        <f t="shared" si="4"/>
        <v>0</v>
      </c>
      <c r="H22" s="131">
        <f t="shared" si="4"/>
        <v>64</v>
      </c>
      <c r="I22" s="131">
        <f t="shared" si="4"/>
        <v>47.5</v>
      </c>
      <c r="J22" s="131">
        <f t="shared" si="4"/>
        <v>20</v>
      </c>
      <c r="K22" s="130">
        <f t="shared" si="4"/>
        <v>1</v>
      </c>
      <c r="L22" s="130">
        <f t="shared" si="4"/>
        <v>3</v>
      </c>
      <c r="M22" s="130">
        <f t="shared" si="4"/>
        <v>1</v>
      </c>
      <c r="N22" s="130">
        <f t="shared" si="4"/>
        <v>1</v>
      </c>
      <c r="O22" s="130">
        <f t="shared" si="4"/>
        <v>26</v>
      </c>
      <c r="P22" s="130">
        <f t="shared" si="4"/>
        <v>24796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90</v>
      </c>
      <c r="I23" s="125">
        <f>SUM(I22,P22)</f>
        <v>24843.5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P21" sqref="P21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157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156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2</v>
      </c>
      <c r="D13" s="133"/>
      <c r="E13" s="133"/>
      <c r="F13" s="133"/>
      <c r="G13" s="133"/>
      <c r="H13" s="130">
        <f t="shared" ref="H13:H20" si="0">SUM(C13:G13)</f>
        <v>2</v>
      </c>
      <c r="I13" s="133">
        <v>1</v>
      </c>
      <c r="J13" s="133"/>
      <c r="K13" s="133"/>
      <c r="L13" s="133"/>
      <c r="M13" s="133"/>
      <c r="N13" s="133"/>
      <c r="O13" s="135">
        <f t="shared" ref="O13:O20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2</v>
      </c>
      <c r="D14" s="133" t="s">
        <v>77</v>
      </c>
      <c r="E14" s="133"/>
      <c r="F14" s="133" t="s">
        <v>77</v>
      </c>
      <c r="G14" s="133"/>
      <c r="H14" s="130">
        <f t="shared" si="0"/>
        <v>2</v>
      </c>
      <c r="I14" s="133">
        <v>1</v>
      </c>
      <c r="J14" s="133"/>
      <c r="K14" s="133"/>
      <c r="L14" s="133"/>
      <c r="M14" s="133"/>
      <c r="N14" s="133"/>
      <c r="O14" s="135">
        <f t="shared" si="1"/>
        <v>0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4</v>
      </c>
      <c r="D15" s="133"/>
      <c r="E15" s="133"/>
      <c r="F15" s="133"/>
      <c r="G15" s="133"/>
      <c r="H15" s="130">
        <f t="shared" si="0"/>
        <v>4</v>
      </c>
      <c r="I15" s="133">
        <v>1</v>
      </c>
      <c r="J15" s="133" t="s">
        <v>77</v>
      </c>
      <c r="K15" s="133"/>
      <c r="L15" s="133"/>
      <c r="M15" s="133"/>
      <c r="N15" s="133"/>
      <c r="O15" s="135">
        <f t="shared" si="1"/>
        <v>0</v>
      </c>
      <c r="P15" s="133">
        <v>0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10</v>
      </c>
      <c r="D16" s="133"/>
      <c r="E16" s="133" t="s">
        <v>77</v>
      </c>
      <c r="F16" s="133"/>
      <c r="G16" s="133" t="s">
        <v>77</v>
      </c>
      <c r="H16" s="130">
        <f t="shared" si="0"/>
        <v>10</v>
      </c>
      <c r="I16" s="133">
        <v>4</v>
      </c>
      <c r="J16" s="133" t="s">
        <v>77</v>
      </c>
      <c r="K16" s="133" t="s">
        <v>77</v>
      </c>
      <c r="L16" s="133"/>
      <c r="M16" s="133"/>
      <c r="N16" s="133"/>
      <c r="O16" s="130">
        <f t="shared" si="1"/>
        <v>0</v>
      </c>
      <c r="P16" s="133">
        <v>0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13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13</v>
      </c>
      <c r="I17" s="133">
        <v>2</v>
      </c>
      <c r="J17" s="133" t="s">
        <v>77</v>
      </c>
      <c r="K17" s="133" t="s">
        <v>77</v>
      </c>
      <c r="L17" s="133" t="s">
        <v>77</v>
      </c>
      <c r="M17" s="133"/>
      <c r="N17" s="133"/>
      <c r="O17" s="130">
        <f t="shared" si="1"/>
        <v>0</v>
      </c>
      <c r="P17" s="133">
        <v>0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8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f t="shared" si="0"/>
        <v>8</v>
      </c>
      <c r="I18" s="133">
        <v>1</v>
      </c>
      <c r="J18" s="133" t="s">
        <v>77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0</v>
      </c>
      <c r="P18" s="133">
        <v>0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5</v>
      </c>
      <c r="D19" s="133" t="s">
        <v>77</v>
      </c>
      <c r="E19" s="133"/>
      <c r="F19" s="133"/>
      <c r="G19" s="133"/>
      <c r="H19" s="130">
        <f t="shared" si="0"/>
        <v>5</v>
      </c>
      <c r="I19" s="133">
        <v>1</v>
      </c>
      <c r="J19" s="133" t="s">
        <v>77</v>
      </c>
      <c r="K19" s="133"/>
      <c r="L19" s="133"/>
      <c r="M19" s="133"/>
      <c r="N19" s="133"/>
      <c r="O19" s="130">
        <f t="shared" si="1"/>
        <v>0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1</v>
      </c>
      <c r="D20" s="133"/>
      <c r="E20" s="133"/>
      <c r="F20" s="133"/>
      <c r="G20" s="133"/>
      <c r="H20" s="130">
        <f t="shared" si="0"/>
        <v>1</v>
      </c>
      <c r="I20" s="133">
        <v>1.5</v>
      </c>
      <c r="J20" s="133" t="s">
        <v>77</v>
      </c>
      <c r="K20" s="133"/>
      <c r="L20" s="133"/>
      <c r="M20" s="133"/>
      <c r="N20" s="133"/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0</v>
      </c>
      <c r="D21" s="133"/>
      <c r="E21" s="133"/>
      <c r="F21" s="133"/>
      <c r="G21" s="134"/>
      <c r="H21" s="131">
        <f t="shared" ref="H21" si="2">SUM(C21:G21)</f>
        <v>0</v>
      </c>
      <c r="I21" s="134">
        <v>0</v>
      </c>
      <c r="J21" s="134"/>
      <c r="K21" s="133"/>
      <c r="L21" s="133"/>
      <c r="M21" s="133"/>
      <c r="N21" s="133"/>
      <c r="O21" s="130">
        <f t="shared" ref="O21" si="3">SUM(J21:N21)</f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 t="shared" ref="C22:O22" si="4">SUM(C13:C20)</f>
        <v>45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1">
        <f t="shared" si="4"/>
        <v>0</v>
      </c>
      <c r="H22" s="131">
        <f t="shared" si="4"/>
        <v>45</v>
      </c>
      <c r="I22" s="131">
        <f t="shared" si="4"/>
        <v>12.5</v>
      </c>
      <c r="J22" s="131">
        <f t="shared" si="4"/>
        <v>0</v>
      </c>
      <c r="K22" s="130">
        <f t="shared" si="4"/>
        <v>0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>SUM(P13:P21)</f>
        <v>0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45</v>
      </c>
      <c r="I23" s="125">
        <f>SUM(I22,P22)</f>
        <v>12.5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7" sqref="I4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activeCell="U22" sqref="U22"/>
    </sheetView>
  </sheetViews>
  <sheetFormatPr defaultRowHeight="12.75"/>
  <cols>
    <col min="1" max="1" width="0.85546875" customWidth="1"/>
    <col min="2" max="2" width="0.42578125" customWidth="1"/>
    <col min="4" max="4" width="0.140625" hidden="1" customWidth="1"/>
    <col min="5" max="8" width="9.140625" hidden="1" customWidth="1"/>
    <col min="10" max="10" width="0.140625" customWidth="1"/>
    <col min="11" max="11" width="9" customWidth="1"/>
    <col min="12" max="12" width="9.140625" hidden="1" customWidth="1"/>
    <col min="16" max="16" width="6.42578125" customWidth="1"/>
    <col min="17" max="17" width="7.7109375" customWidth="1"/>
    <col min="18" max="18" width="6.7109375" customWidth="1"/>
    <col min="19" max="19" width="7.5703125" customWidth="1"/>
    <col min="20" max="20" width="6.140625" customWidth="1"/>
  </cols>
  <sheetData>
    <row r="1" spans="1:24">
      <c r="O1" t="s">
        <v>114</v>
      </c>
    </row>
    <row r="2" spans="1:24" ht="12.75" customHeight="1">
      <c r="C2" s="184" t="s">
        <v>113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t="s">
        <v>0</v>
      </c>
      <c r="R2" t="s">
        <v>36</v>
      </c>
      <c r="V2" t="s">
        <v>55</v>
      </c>
    </row>
    <row r="3" spans="1:24" ht="12.75" customHeight="1">
      <c r="A3" s="185" t="s">
        <v>113</v>
      </c>
      <c r="B3" s="186"/>
      <c r="C3" s="186"/>
      <c r="D3" s="186"/>
      <c r="E3" s="186"/>
      <c r="F3" s="186"/>
      <c r="G3" s="186"/>
      <c r="H3" s="187"/>
      <c r="I3" s="188" t="s">
        <v>78</v>
      </c>
      <c r="J3" s="189"/>
      <c r="K3" s="189"/>
      <c r="L3" s="189"/>
      <c r="M3" s="189"/>
      <c r="N3" s="190"/>
      <c r="P3" t="s">
        <v>1</v>
      </c>
      <c r="V3" t="s">
        <v>2</v>
      </c>
    </row>
    <row r="4" spans="1:24" ht="11.25" customHeight="1">
      <c r="A4" s="181"/>
      <c r="B4" s="183"/>
      <c r="C4" s="101" t="s">
        <v>79</v>
      </c>
      <c r="D4" s="101" t="s">
        <v>80</v>
      </c>
      <c r="E4" s="101" t="s">
        <v>81</v>
      </c>
      <c r="F4" s="188" t="s">
        <v>82</v>
      </c>
      <c r="G4" s="190"/>
      <c r="H4" s="101" t="s">
        <v>83</v>
      </c>
      <c r="I4" s="188" t="s">
        <v>5</v>
      </c>
      <c r="J4" s="190"/>
      <c r="K4" s="188" t="s">
        <v>6</v>
      </c>
      <c r="L4" s="190"/>
      <c r="M4" s="188" t="s">
        <v>16</v>
      </c>
      <c r="N4" s="189"/>
      <c r="O4" s="108" t="s">
        <v>3</v>
      </c>
      <c r="P4" s="108" t="s">
        <v>77</v>
      </c>
      <c r="Q4" s="108" t="s">
        <v>77</v>
      </c>
      <c r="R4" s="108"/>
      <c r="S4" s="108" t="s">
        <v>7</v>
      </c>
      <c r="T4" s="108" t="s">
        <v>8</v>
      </c>
      <c r="U4" s="108"/>
      <c r="V4" s="108"/>
      <c r="W4" s="108"/>
      <c r="X4" s="108"/>
    </row>
    <row r="5" spans="1:24" ht="13.5" customHeight="1">
      <c r="A5" s="101" t="s">
        <v>84</v>
      </c>
      <c r="B5" s="101" t="s">
        <v>85</v>
      </c>
      <c r="C5" s="101" t="s">
        <v>86</v>
      </c>
      <c r="D5" s="101" t="s">
        <v>87</v>
      </c>
      <c r="E5" s="101" t="s">
        <v>88</v>
      </c>
      <c r="F5" s="101" t="s">
        <v>89</v>
      </c>
      <c r="G5" s="101" t="s">
        <v>7</v>
      </c>
      <c r="H5" s="101" t="s">
        <v>89</v>
      </c>
      <c r="I5" s="101" t="s">
        <v>89</v>
      </c>
      <c r="J5" s="101" t="s">
        <v>7</v>
      </c>
      <c r="K5" s="101" t="s">
        <v>89</v>
      </c>
      <c r="L5" s="101" t="s">
        <v>7</v>
      </c>
      <c r="M5" s="101" t="s">
        <v>89</v>
      </c>
      <c r="N5" s="100" t="s">
        <v>7</v>
      </c>
      <c r="O5" s="108" t="s">
        <v>9</v>
      </c>
      <c r="P5" s="108" t="s">
        <v>115</v>
      </c>
      <c r="Q5" s="108" t="s">
        <v>116</v>
      </c>
      <c r="R5" s="108" t="s">
        <v>16</v>
      </c>
      <c r="S5" s="108" t="s">
        <v>17</v>
      </c>
      <c r="T5" s="108" t="s">
        <v>10</v>
      </c>
      <c r="U5" s="108" t="s">
        <v>11</v>
      </c>
      <c r="V5" s="108" t="s">
        <v>12</v>
      </c>
      <c r="W5" s="108" t="s">
        <v>13</v>
      </c>
      <c r="X5" s="108" t="s">
        <v>14</v>
      </c>
    </row>
    <row r="6" spans="1:24" ht="13.5" customHeight="1">
      <c r="A6" s="102" t="s">
        <v>90</v>
      </c>
      <c r="B6" s="102" t="s">
        <v>91</v>
      </c>
      <c r="C6" s="102" t="s">
        <v>92</v>
      </c>
      <c r="D6" s="102" t="s">
        <v>93</v>
      </c>
      <c r="E6" s="103">
        <v>1</v>
      </c>
      <c r="F6" s="103">
        <v>0</v>
      </c>
      <c r="G6" s="103">
        <v>0</v>
      </c>
      <c r="H6" s="103"/>
      <c r="I6" s="103">
        <v>59</v>
      </c>
      <c r="J6" s="103">
        <v>28</v>
      </c>
      <c r="K6" s="103">
        <v>17</v>
      </c>
      <c r="L6" s="103">
        <v>105</v>
      </c>
      <c r="M6" s="105">
        <v>76</v>
      </c>
      <c r="N6" s="109">
        <v>133</v>
      </c>
      <c r="O6" s="108" t="s">
        <v>18</v>
      </c>
      <c r="P6" s="108">
        <v>58</v>
      </c>
      <c r="Q6" s="108">
        <v>17</v>
      </c>
      <c r="R6" s="110">
        <v>75</v>
      </c>
      <c r="S6" s="110">
        <v>138</v>
      </c>
      <c r="T6" s="108">
        <v>75</v>
      </c>
      <c r="U6" s="108">
        <v>0</v>
      </c>
      <c r="V6" s="108">
        <v>0</v>
      </c>
      <c r="W6" s="108">
        <v>0</v>
      </c>
      <c r="X6" s="108">
        <v>0</v>
      </c>
    </row>
    <row r="7" spans="1:24" ht="13.5" customHeight="1">
      <c r="A7" s="102" t="s">
        <v>94</v>
      </c>
      <c r="B7" s="102" t="s">
        <v>91</v>
      </c>
      <c r="C7" s="102" t="s">
        <v>95</v>
      </c>
      <c r="D7" s="102" t="s">
        <v>93</v>
      </c>
      <c r="E7" s="103">
        <v>2</v>
      </c>
      <c r="F7" s="103">
        <v>0</v>
      </c>
      <c r="G7" s="103">
        <v>0</v>
      </c>
      <c r="H7" s="103"/>
      <c r="I7" s="103">
        <v>20</v>
      </c>
      <c r="J7" s="103">
        <v>35</v>
      </c>
      <c r="K7" s="103">
        <v>63</v>
      </c>
      <c r="L7" s="104">
        <v>115387</v>
      </c>
      <c r="M7" s="105">
        <v>83</v>
      </c>
      <c r="N7" s="107">
        <v>115422</v>
      </c>
      <c r="O7" s="108" t="s">
        <v>19</v>
      </c>
      <c r="P7" s="108">
        <v>22</v>
      </c>
      <c r="Q7" s="108">
        <v>70</v>
      </c>
      <c r="R7" s="110">
        <v>92</v>
      </c>
      <c r="S7" s="110">
        <v>84472</v>
      </c>
      <c r="T7" s="108">
        <v>82</v>
      </c>
      <c r="U7" s="108">
        <v>4</v>
      </c>
      <c r="V7" s="108">
        <v>1</v>
      </c>
      <c r="W7" s="108">
        <v>1</v>
      </c>
      <c r="X7" s="108">
        <v>4</v>
      </c>
    </row>
    <row r="8" spans="1:24" ht="13.5" customHeight="1">
      <c r="A8" s="102" t="s">
        <v>96</v>
      </c>
      <c r="B8" s="102" t="s">
        <v>91</v>
      </c>
      <c r="C8" s="102" t="s">
        <v>97</v>
      </c>
      <c r="D8" s="102" t="s">
        <v>93</v>
      </c>
      <c r="E8" s="103">
        <v>1</v>
      </c>
      <c r="F8" s="103">
        <v>0</v>
      </c>
      <c r="G8" s="103">
        <v>0</v>
      </c>
      <c r="H8" s="103"/>
      <c r="I8" s="103">
        <v>20</v>
      </c>
      <c r="J8" s="103">
        <v>17</v>
      </c>
      <c r="K8" s="103">
        <v>64</v>
      </c>
      <c r="L8" s="104">
        <v>23098</v>
      </c>
      <c r="M8" s="105">
        <v>84</v>
      </c>
      <c r="N8" s="107">
        <v>23115</v>
      </c>
      <c r="O8" s="108" t="s">
        <v>20</v>
      </c>
      <c r="P8" s="108">
        <v>31</v>
      </c>
      <c r="Q8" s="108">
        <v>59</v>
      </c>
      <c r="R8" s="110">
        <v>90</v>
      </c>
      <c r="S8" s="110">
        <v>23114</v>
      </c>
      <c r="T8" s="108">
        <v>86</v>
      </c>
      <c r="U8" s="108">
        <v>1</v>
      </c>
      <c r="V8" s="108">
        <v>0</v>
      </c>
      <c r="W8" s="108">
        <v>1</v>
      </c>
      <c r="X8" s="108">
        <v>2</v>
      </c>
    </row>
    <row r="9" spans="1:24" ht="13.5" customHeight="1">
      <c r="A9" s="102" t="s">
        <v>98</v>
      </c>
      <c r="B9" s="102" t="s">
        <v>91</v>
      </c>
      <c r="C9" s="102" t="s">
        <v>99</v>
      </c>
      <c r="D9" s="102" t="s">
        <v>93</v>
      </c>
      <c r="E9" s="103">
        <v>1</v>
      </c>
      <c r="F9" s="103">
        <v>0</v>
      </c>
      <c r="G9" s="103">
        <v>0</v>
      </c>
      <c r="H9" s="103"/>
      <c r="I9" s="103">
        <v>9</v>
      </c>
      <c r="J9" s="103">
        <v>14</v>
      </c>
      <c r="K9" s="103">
        <v>91</v>
      </c>
      <c r="L9" s="103">
        <v>80</v>
      </c>
      <c r="M9" s="105">
        <v>100</v>
      </c>
      <c r="N9" s="109">
        <v>94</v>
      </c>
      <c r="O9" s="108" t="s">
        <v>22</v>
      </c>
      <c r="P9" s="108">
        <v>10</v>
      </c>
      <c r="Q9" s="108">
        <v>91</v>
      </c>
      <c r="R9" s="110">
        <v>101</v>
      </c>
      <c r="S9" s="110">
        <v>130</v>
      </c>
      <c r="T9" s="108">
        <v>101</v>
      </c>
      <c r="U9" s="108">
        <v>0</v>
      </c>
      <c r="V9" s="108">
        <v>0</v>
      </c>
      <c r="W9" s="108">
        <v>0</v>
      </c>
      <c r="X9" s="108">
        <v>0</v>
      </c>
    </row>
    <row r="10" spans="1:24" ht="13.5" customHeight="1">
      <c r="A10" s="102" t="s">
        <v>100</v>
      </c>
      <c r="B10" s="102" t="s">
        <v>91</v>
      </c>
      <c r="C10" s="102" t="s">
        <v>101</v>
      </c>
      <c r="D10" s="102" t="s">
        <v>88</v>
      </c>
      <c r="E10" s="103">
        <v>1</v>
      </c>
      <c r="F10" s="103">
        <v>0</v>
      </c>
      <c r="G10" s="103">
        <v>0</v>
      </c>
      <c r="H10" s="103"/>
      <c r="I10" s="103">
        <v>9</v>
      </c>
      <c r="J10" s="104">
        <v>7929</v>
      </c>
      <c r="K10" s="103">
        <v>67</v>
      </c>
      <c r="L10" s="104">
        <v>63155</v>
      </c>
      <c r="M10" s="105">
        <v>76</v>
      </c>
      <c r="N10" s="107">
        <v>71084</v>
      </c>
      <c r="O10" s="108" t="s">
        <v>21</v>
      </c>
      <c r="P10" s="108">
        <v>0</v>
      </c>
      <c r="Q10" s="108">
        <v>0</v>
      </c>
      <c r="R10" s="110">
        <v>0</v>
      </c>
      <c r="S10" s="110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</row>
    <row r="11" spans="1:24" ht="13.5" customHeight="1">
      <c r="A11" s="102" t="s">
        <v>102</v>
      </c>
      <c r="B11" s="102" t="s">
        <v>91</v>
      </c>
      <c r="C11" s="102" t="s">
        <v>103</v>
      </c>
      <c r="D11" s="102" t="s">
        <v>88</v>
      </c>
      <c r="E11" s="103">
        <v>1</v>
      </c>
      <c r="F11" s="103">
        <v>0</v>
      </c>
      <c r="G11" s="103">
        <v>0</v>
      </c>
      <c r="H11" s="103"/>
      <c r="I11" s="103">
        <v>57</v>
      </c>
      <c r="J11" s="104">
        <v>7160</v>
      </c>
      <c r="K11" s="103">
        <v>60</v>
      </c>
      <c r="L11" s="104">
        <v>49156</v>
      </c>
      <c r="M11" s="105">
        <v>117</v>
      </c>
      <c r="N11" s="107">
        <v>56316</v>
      </c>
      <c r="O11" s="108" t="s">
        <v>23</v>
      </c>
      <c r="P11" s="108">
        <v>29</v>
      </c>
      <c r="Q11" s="108">
        <v>59</v>
      </c>
      <c r="R11" s="110">
        <v>88</v>
      </c>
      <c r="S11" s="110">
        <v>13137</v>
      </c>
      <c r="T11" s="108">
        <v>63</v>
      </c>
      <c r="U11" s="108">
        <v>5</v>
      </c>
      <c r="V11" s="108">
        <v>3</v>
      </c>
      <c r="W11" s="108">
        <v>3</v>
      </c>
      <c r="X11" s="108">
        <v>1</v>
      </c>
    </row>
    <row r="12" spans="1:24" ht="13.5" customHeight="1">
      <c r="A12" s="102" t="s">
        <v>104</v>
      </c>
      <c r="B12" s="102" t="s">
        <v>91</v>
      </c>
      <c r="C12" s="102" t="s">
        <v>105</v>
      </c>
      <c r="D12" s="102" t="s">
        <v>88</v>
      </c>
      <c r="E12" s="103">
        <v>3</v>
      </c>
      <c r="F12" s="103">
        <v>0</v>
      </c>
      <c r="G12" s="103">
        <v>0</v>
      </c>
      <c r="H12" s="103"/>
      <c r="I12" s="103">
        <v>74</v>
      </c>
      <c r="J12" s="104">
        <v>3387</v>
      </c>
      <c r="K12" s="103">
        <v>172</v>
      </c>
      <c r="L12" s="104">
        <v>204118</v>
      </c>
      <c r="M12" s="105">
        <v>246</v>
      </c>
      <c r="N12" s="107">
        <v>207505</v>
      </c>
      <c r="O12" s="108" t="s">
        <v>24</v>
      </c>
      <c r="P12" s="108">
        <v>60</v>
      </c>
      <c r="Q12" s="108">
        <v>162</v>
      </c>
      <c r="R12" s="110">
        <v>222</v>
      </c>
      <c r="S12" s="110">
        <v>168277</v>
      </c>
      <c r="T12" s="108">
        <v>219</v>
      </c>
      <c r="U12" s="108">
        <v>0</v>
      </c>
      <c r="V12" s="108">
        <v>1</v>
      </c>
      <c r="W12" s="108">
        <v>1</v>
      </c>
      <c r="X12" s="108">
        <v>1</v>
      </c>
    </row>
    <row r="13" spans="1:24" ht="13.5" customHeight="1">
      <c r="A13" s="102" t="s">
        <v>106</v>
      </c>
      <c r="B13" s="102" t="s">
        <v>91</v>
      </c>
      <c r="C13" s="102" t="s">
        <v>107</v>
      </c>
      <c r="D13" s="102" t="s">
        <v>93</v>
      </c>
      <c r="E13" s="103">
        <v>2</v>
      </c>
      <c r="F13" s="103">
        <v>1</v>
      </c>
      <c r="G13" s="103">
        <v>0</v>
      </c>
      <c r="H13" s="103"/>
      <c r="I13" s="103">
        <v>39</v>
      </c>
      <c r="J13" s="103">
        <v>56</v>
      </c>
      <c r="K13" s="103">
        <v>66</v>
      </c>
      <c r="L13" s="104">
        <v>152424</v>
      </c>
      <c r="M13" s="105">
        <v>105</v>
      </c>
      <c r="N13" s="107">
        <v>152480</v>
      </c>
      <c r="O13" s="108" t="s">
        <v>25</v>
      </c>
      <c r="P13" s="108">
        <v>39</v>
      </c>
      <c r="Q13" s="108">
        <v>66</v>
      </c>
      <c r="R13" s="110">
        <v>105</v>
      </c>
      <c r="S13" s="110">
        <v>152620</v>
      </c>
      <c r="T13" s="108">
        <v>96</v>
      </c>
      <c r="U13" s="108">
        <v>3</v>
      </c>
      <c r="V13" s="108">
        <v>0</v>
      </c>
      <c r="W13" s="108">
        <v>2</v>
      </c>
      <c r="X13" s="108">
        <v>4</v>
      </c>
    </row>
    <row r="14" spans="1:24" ht="13.5" customHeight="1">
      <c r="A14" s="102" t="s">
        <v>108</v>
      </c>
      <c r="B14" s="102" t="s">
        <v>91</v>
      </c>
      <c r="C14" s="102" t="s">
        <v>109</v>
      </c>
      <c r="D14" s="102" t="s">
        <v>93</v>
      </c>
      <c r="E14" s="103">
        <v>1</v>
      </c>
      <c r="F14" s="103">
        <v>0</v>
      </c>
      <c r="G14" s="103">
        <v>0</v>
      </c>
      <c r="H14" s="103"/>
      <c r="I14" s="103">
        <v>46</v>
      </c>
      <c r="J14" s="103">
        <v>10</v>
      </c>
      <c r="K14" s="103">
        <v>0</v>
      </c>
      <c r="L14" s="103">
        <v>0</v>
      </c>
      <c r="M14" s="105">
        <v>46</v>
      </c>
      <c r="N14" s="109">
        <v>10</v>
      </c>
      <c r="O14" s="108" t="s">
        <v>27</v>
      </c>
      <c r="P14" s="108">
        <v>44</v>
      </c>
      <c r="Q14" s="108">
        <v>0</v>
      </c>
      <c r="R14" s="110">
        <v>44</v>
      </c>
      <c r="S14" s="110">
        <v>11</v>
      </c>
      <c r="T14" s="108">
        <v>44</v>
      </c>
      <c r="U14" s="108">
        <v>0</v>
      </c>
      <c r="V14" s="108">
        <v>0</v>
      </c>
      <c r="W14" s="108">
        <v>0</v>
      </c>
      <c r="X14" s="108">
        <v>0</v>
      </c>
    </row>
    <row r="15" spans="1:24" ht="13.5" customHeight="1">
      <c r="A15" s="102" t="s">
        <v>110</v>
      </c>
      <c r="B15" s="102" t="s">
        <v>91</v>
      </c>
      <c r="C15" s="102" t="s">
        <v>111</v>
      </c>
      <c r="D15" s="102" t="s">
        <v>93</v>
      </c>
      <c r="E15" s="103">
        <v>2</v>
      </c>
      <c r="F15" s="103">
        <v>0</v>
      </c>
      <c r="G15" s="103">
        <v>0</v>
      </c>
      <c r="H15" s="103"/>
      <c r="I15" s="103">
        <v>62</v>
      </c>
      <c r="J15" s="103">
        <v>50</v>
      </c>
      <c r="K15" s="103">
        <v>26</v>
      </c>
      <c r="L15" s="104">
        <v>24795</v>
      </c>
      <c r="M15" s="105">
        <v>88</v>
      </c>
      <c r="N15" s="107">
        <v>24845</v>
      </c>
      <c r="O15" s="108" t="s">
        <v>26</v>
      </c>
      <c r="P15" s="108">
        <v>52</v>
      </c>
      <c r="Q15" s="108">
        <v>25</v>
      </c>
      <c r="R15" s="110">
        <v>77</v>
      </c>
      <c r="S15" s="110">
        <v>24832</v>
      </c>
      <c r="T15" s="108">
        <v>71</v>
      </c>
      <c r="U15" s="108">
        <v>1</v>
      </c>
      <c r="V15" s="108">
        <v>3</v>
      </c>
      <c r="W15" s="108">
        <v>1</v>
      </c>
      <c r="X15" s="108">
        <v>1</v>
      </c>
    </row>
    <row r="16" spans="1:24" ht="13.5" customHeight="1">
      <c r="A16" s="181"/>
      <c r="B16" s="182"/>
      <c r="C16" s="182"/>
      <c r="D16" s="183"/>
      <c r="E16" s="105" t="s">
        <v>112</v>
      </c>
      <c r="F16" s="105">
        <v>1</v>
      </c>
      <c r="G16" s="105">
        <v>0</v>
      </c>
      <c r="H16" s="105">
        <v>0</v>
      </c>
      <c r="I16" s="105">
        <v>395</v>
      </c>
      <c r="J16" s="106">
        <v>18686</v>
      </c>
      <c r="K16" s="105">
        <v>626</v>
      </c>
      <c r="L16" s="106">
        <v>632318</v>
      </c>
      <c r="M16" s="106">
        <v>1021</v>
      </c>
      <c r="N16" s="107">
        <v>651004</v>
      </c>
      <c r="O16" s="108" t="s">
        <v>28</v>
      </c>
      <c r="P16" s="108">
        <v>345</v>
      </c>
      <c r="Q16" s="108">
        <v>549</v>
      </c>
      <c r="R16" s="110">
        <v>894</v>
      </c>
      <c r="S16" s="110">
        <v>466441</v>
      </c>
      <c r="T16" s="108">
        <v>837</v>
      </c>
      <c r="U16" s="108">
        <v>14</v>
      </c>
      <c r="V16" s="108">
        <v>8</v>
      </c>
      <c r="W16" s="108">
        <v>9</v>
      </c>
      <c r="X16" s="108">
        <v>13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mergeCells count="9">
    <mergeCell ref="A16:D16"/>
    <mergeCell ref="C2:N2"/>
    <mergeCell ref="A3:H3"/>
    <mergeCell ref="I3:N3"/>
    <mergeCell ref="A4:B4"/>
    <mergeCell ref="F4:G4"/>
    <mergeCell ref="I4:J4"/>
    <mergeCell ref="K4:L4"/>
    <mergeCell ref="M4:N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W76"/>
  <sheetViews>
    <sheetView topLeftCell="D207" workbookViewId="0">
      <selection activeCell="W59" sqref="W59"/>
    </sheetView>
  </sheetViews>
  <sheetFormatPr defaultRowHeight="12.75"/>
  <cols>
    <col min="1" max="1" width="1.5703125" customWidth="1"/>
    <col min="12" max="12" width="2.28515625" customWidth="1"/>
    <col min="257" max="257" width="1.5703125" customWidth="1"/>
    <col min="268" max="268" width="2.28515625" customWidth="1"/>
    <col min="513" max="513" width="1.5703125" customWidth="1"/>
    <col min="524" max="524" width="2.28515625" customWidth="1"/>
    <col min="769" max="769" width="1.5703125" customWidth="1"/>
    <col min="780" max="780" width="2.28515625" customWidth="1"/>
    <col min="1025" max="1025" width="1.5703125" customWidth="1"/>
    <col min="1036" max="1036" width="2.28515625" customWidth="1"/>
    <col min="1281" max="1281" width="1.5703125" customWidth="1"/>
    <col min="1292" max="1292" width="2.28515625" customWidth="1"/>
    <col min="1537" max="1537" width="1.5703125" customWidth="1"/>
    <col min="1548" max="1548" width="2.28515625" customWidth="1"/>
    <col min="1793" max="1793" width="1.5703125" customWidth="1"/>
    <col min="1804" max="1804" width="2.28515625" customWidth="1"/>
    <col min="2049" max="2049" width="1.5703125" customWidth="1"/>
    <col min="2060" max="2060" width="2.28515625" customWidth="1"/>
    <col min="2305" max="2305" width="1.5703125" customWidth="1"/>
    <col min="2316" max="2316" width="2.28515625" customWidth="1"/>
    <col min="2561" max="2561" width="1.5703125" customWidth="1"/>
    <col min="2572" max="2572" width="2.28515625" customWidth="1"/>
    <col min="2817" max="2817" width="1.5703125" customWidth="1"/>
    <col min="2828" max="2828" width="2.28515625" customWidth="1"/>
    <col min="3073" max="3073" width="1.5703125" customWidth="1"/>
    <col min="3084" max="3084" width="2.28515625" customWidth="1"/>
    <col min="3329" max="3329" width="1.5703125" customWidth="1"/>
    <col min="3340" max="3340" width="2.28515625" customWidth="1"/>
    <col min="3585" max="3585" width="1.5703125" customWidth="1"/>
    <col min="3596" max="3596" width="2.28515625" customWidth="1"/>
    <col min="3841" max="3841" width="1.5703125" customWidth="1"/>
    <col min="3852" max="3852" width="2.28515625" customWidth="1"/>
    <col min="4097" max="4097" width="1.5703125" customWidth="1"/>
    <col min="4108" max="4108" width="2.28515625" customWidth="1"/>
    <col min="4353" max="4353" width="1.5703125" customWidth="1"/>
    <col min="4364" max="4364" width="2.28515625" customWidth="1"/>
    <col min="4609" max="4609" width="1.5703125" customWidth="1"/>
    <col min="4620" max="4620" width="2.28515625" customWidth="1"/>
    <col min="4865" max="4865" width="1.5703125" customWidth="1"/>
    <col min="4876" max="4876" width="2.28515625" customWidth="1"/>
    <col min="5121" max="5121" width="1.5703125" customWidth="1"/>
    <col min="5132" max="5132" width="2.28515625" customWidth="1"/>
    <col min="5377" max="5377" width="1.5703125" customWidth="1"/>
    <col min="5388" max="5388" width="2.28515625" customWidth="1"/>
    <col min="5633" max="5633" width="1.5703125" customWidth="1"/>
    <col min="5644" max="5644" width="2.28515625" customWidth="1"/>
    <col min="5889" max="5889" width="1.5703125" customWidth="1"/>
    <col min="5900" max="5900" width="2.28515625" customWidth="1"/>
    <col min="6145" max="6145" width="1.5703125" customWidth="1"/>
    <col min="6156" max="6156" width="2.28515625" customWidth="1"/>
    <col min="6401" max="6401" width="1.5703125" customWidth="1"/>
    <col min="6412" max="6412" width="2.28515625" customWidth="1"/>
    <col min="6657" max="6657" width="1.5703125" customWidth="1"/>
    <col min="6668" max="6668" width="2.28515625" customWidth="1"/>
    <col min="6913" max="6913" width="1.5703125" customWidth="1"/>
    <col min="6924" max="6924" width="2.28515625" customWidth="1"/>
    <col min="7169" max="7169" width="1.5703125" customWidth="1"/>
    <col min="7180" max="7180" width="2.28515625" customWidth="1"/>
    <col min="7425" max="7425" width="1.5703125" customWidth="1"/>
    <col min="7436" max="7436" width="2.28515625" customWidth="1"/>
    <col min="7681" max="7681" width="1.5703125" customWidth="1"/>
    <col min="7692" max="7692" width="2.28515625" customWidth="1"/>
    <col min="7937" max="7937" width="1.5703125" customWidth="1"/>
    <col min="7948" max="7948" width="2.28515625" customWidth="1"/>
    <col min="8193" max="8193" width="1.5703125" customWidth="1"/>
    <col min="8204" max="8204" width="2.28515625" customWidth="1"/>
    <col min="8449" max="8449" width="1.5703125" customWidth="1"/>
    <col min="8460" max="8460" width="2.28515625" customWidth="1"/>
    <col min="8705" max="8705" width="1.5703125" customWidth="1"/>
    <col min="8716" max="8716" width="2.28515625" customWidth="1"/>
    <col min="8961" max="8961" width="1.5703125" customWidth="1"/>
    <col min="8972" max="8972" width="2.28515625" customWidth="1"/>
    <col min="9217" max="9217" width="1.5703125" customWidth="1"/>
    <col min="9228" max="9228" width="2.28515625" customWidth="1"/>
    <col min="9473" max="9473" width="1.5703125" customWidth="1"/>
    <col min="9484" max="9484" width="2.28515625" customWidth="1"/>
    <col min="9729" max="9729" width="1.5703125" customWidth="1"/>
    <col min="9740" max="9740" width="2.28515625" customWidth="1"/>
    <col min="9985" max="9985" width="1.5703125" customWidth="1"/>
    <col min="9996" max="9996" width="2.28515625" customWidth="1"/>
    <col min="10241" max="10241" width="1.5703125" customWidth="1"/>
    <col min="10252" max="10252" width="2.28515625" customWidth="1"/>
    <col min="10497" max="10497" width="1.5703125" customWidth="1"/>
    <col min="10508" max="10508" width="2.28515625" customWidth="1"/>
    <col min="10753" max="10753" width="1.5703125" customWidth="1"/>
    <col min="10764" max="10764" width="2.28515625" customWidth="1"/>
    <col min="11009" max="11009" width="1.5703125" customWidth="1"/>
    <col min="11020" max="11020" width="2.28515625" customWidth="1"/>
    <col min="11265" max="11265" width="1.5703125" customWidth="1"/>
    <col min="11276" max="11276" width="2.28515625" customWidth="1"/>
    <col min="11521" max="11521" width="1.5703125" customWidth="1"/>
    <col min="11532" max="11532" width="2.28515625" customWidth="1"/>
    <col min="11777" max="11777" width="1.5703125" customWidth="1"/>
    <col min="11788" max="11788" width="2.28515625" customWidth="1"/>
    <col min="12033" max="12033" width="1.5703125" customWidth="1"/>
    <col min="12044" max="12044" width="2.28515625" customWidth="1"/>
    <col min="12289" max="12289" width="1.5703125" customWidth="1"/>
    <col min="12300" max="12300" width="2.28515625" customWidth="1"/>
    <col min="12545" max="12545" width="1.5703125" customWidth="1"/>
    <col min="12556" max="12556" width="2.28515625" customWidth="1"/>
    <col min="12801" max="12801" width="1.5703125" customWidth="1"/>
    <col min="12812" max="12812" width="2.28515625" customWidth="1"/>
    <col min="13057" max="13057" width="1.5703125" customWidth="1"/>
    <col min="13068" max="13068" width="2.28515625" customWidth="1"/>
    <col min="13313" max="13313" width="1.5703125" customWidth="1"/>
    <col min="13324" max="13324" width="2.28515625" customWidth="1"/>
    <col min="13569" max="13569" width="1.5703125" customWidth="1"/>
    <col min="13580" max="13580" width="2.28515625" customWidth="1"/>
    <col min="13825" max="13825" width="1.5703125" customWidth="1"/>
    <col min="13836" max="13836" width="2.28515625" customWidth="1"/>
    <col min="14081" max="14081" width="1.5703125" customWidth="1"/>
    <col min="14092" max="14092" width="2.28515625" customWidth="1"/>
    <col min="14337" max="14337" width="1.5703125" customWidth="1"/>
    <col min="14348" max="14348" width="2.28515625" customWidth="1"/>
    <col min="14593" max="14593" width="1.5703125" customWidth="1"/>
    <col min="14604" max="14604" width="2.28515625" customWidth="1"/>
    <col min="14849" max="14849" width="1.5703125" customWidth="1"/>
    <col min="14860" max="14860" width="2.28515625" customWidth="1"/>
    <col min="15105" max="15105" width="1.5703125" customWidth="1"/>
    <col min="15116" max="15116" width="2.28515625" customWidth="1"/>
    <col min="15361" max="15361" width="1.5703125" customWidth="1"/>
    <col min="15372" max="15372" width="2.28515625" customWidth="1"/>
    <col min="15617" max="15617" width="1.5703125" customWidth="1"/>
    <col min="15628" max="15628" width="2.28515625" customWidth="1"/>
    <col min="15873" max="15873" width="1.5703125" customWidth="1"/>
    <col min="15884" max="15884" width="2.28515625" customWidth="1"/>
    <col min="16129" max="16129" width="1.5703125" customWidth="1"/>
    <col min="16140" max="16140" width="2.28515625" customWidth="1"/>
  </cols>
  <sheetData>
    <row r="2" spans="2:23" ht="13.5" thickBot="1">
      <c r="B2" t="s">
        <v>140</v>
      </c>
    </row>
    <row r="3" spans="2:23" ht="13.5" thickTop="1">
      <c r="B3" s="155" t="s">
        <v>141</v>
      </c>
      <c r="C3" s="59"/>
      <c r="D3" s="59"/>
      <c r="E3" s="59"/>
      <c r="F3" s="59"/>
      <c r="G3" s="59"/>
      <c r="H3" s="59"/>
      <c r="I3" s="59"/>
      <c r="J3" s="60"/>
      <c r="K3" s="60"/>
      <c r="L3" s="60"/>
      <c r="M3" s="61"/>
      <c r="N3" s="59"/>
      <c r="O3" s="59"/>
      <c r="P3" s="59"/>
      <c r="Q3" s="59"/>
      <c r="R3" s="59"/>
      <c r="S3" s="59"/>
      <c r="T3" s="59"/>
      <c r="U3" s="60"/>
      <c r="V3" s="60"/>
      <c r="W3" s="62"/>
    </row>
    <row r="4" spans="2:23">
      <c r="B4" s="63"/>
      <c r="C4" s="64"/>
      <c r="D4" s="65" t="s">
        <v>64</v>
      </c>
      <c r="E4" s="66"/>
      <c r="F4" s="66"/>
      <c r="G4" s="66" t="s">
        <v>65</v>
      </c>
      <c r="H4" s="66"/>
      <c r="I4" s="66"/>
      <c r="J4" s="66"/>
      <c r="K4" s="67"/>
      <c r="L4" s="68"/>
      <c r="M4" s="69"/>
      <c r="N4" s="64"/>
      <c r="O4" s="65" t="s">
        <v>66</v>
      </c>
      <c r="P4" s="66"/>
      <c r="Q4" s="66"/>
      <c r="R4" s="66" t="s">
        <v>65</v>
      </c>
      <c r="S4" s="66"/>
      <c r="T4" s="66"/>
      <c r="U4" s="66"/>
      <c r="V4" s="67"/>
      <c r="W4" s="70"/>
    </row>
    <row r="5" spans="2:23">
      <c r="B5" s="63"/>
      <c r="C5" s="71" t="s">
        <v>10</v>
      </c>
      <c r="D5" s="71" t="s">
        <v>11</v>
      </c>
      <c r="E5" s="71" t="s">
        <v>12</v>
      </c>
      <c r="F5" s="71" t="s">
        <v>13</v>
      </c>
      <c r="G5" s="71" t="s">
        <v>14</v>
      </c>
      <c r="H5" s="72" t="s">
        <v>5</v>
      </c>
      <c r="I5" s="72" t="s">
        <v>67</v>
      </c>
      <c r="J5" s="72" t="s">
        <v>16</v>
      </c>
      <c r="K5" s="72" t="s">
        <v>7</v>
      </c>
      <c r="L5" s="73"/>
      <c r="M5" s="69"/>
      <c r="N5" s="71" t="s">
        <v>10</v>
      </c>
      <c r="O5" s="71" t="s">
        <v>11</v>
      </c>
      <c r="P5" s="71" t="s">
        <v>12</v>
      </c>
      <c r="Q5" s="71" t="s">
        <v>13</v>
      </c>
      <c r="R5" s="71" t="s">
        <v>14</v>
      </c>
      <c r="S5" s="72" t="s">
        <v>5</v>
      </c>
      <c r="T5" s="72" t="s">
        <v>67</v>
      </c>
      <c r="U5" s="72" t="s">
        <v>16</v>
      </c>
      <c r="V5" s="72" t="s">
        <v>7</v>
      </c>
      <c r="W5" s="70"/>
    </row>
    <row r="6" spans="2:23">
      <c r="B6" s="74">
        <v>1999</v>
      </c>
      <c r="C6" s="75">
        <v>22</v>
      </c>
      <c r="D6" s="75">
        <v>0</v>
      </c>
      <c r="E6" s="75">
        <v>0</v>
      </c>
      <c r="F6" s="75">
        <v>0</v>
      </c>
      <c r="G6" s="75">
        <v>0</v>
      </c>
      <c r="H6" s="75">
        <v>22</v>
      </c>
      <c r="I6" s="75">
        <v>0</v>
      </c>
      <c r="J6" s="76">
        <v>22</v>
      </c>
      <c r="K6" s="76">
        <v>26</v>
      </c>
      <c r="L6" s="77"/>
      <c r="M6" s="78">
        <v>1999</v>
      </c>
      <c r="N6" s="75">
        <v>232</v>
      </c>
      <c r="O6" s="75">
        <v>0</v>
      </c>
      <c r="P6" s="75">
        <v>0</v>
      </c>
      <c r="Q6" s="75">
        <v>1</v>
      </c>
      <c r="R6" s="75">
        <v>0</v>
      </c>
      <c r="S6" s="75">
        <v>124</v>
      </c>
      <c r="T6" s="75">
        <v>109</v>
      </c>
      <c r="U6" s="76">
        <v>233</v>
      </c>
      <c r="V6" s="76">
        <v>2825</v>
      </c>
      <c r="W6" s="70"/>
    </row>
    <row r="7" spans="2:23">
      <c r="B7" s="74">
        <v>2000</v>
      </c>
      <c r="C7" s="75">
        <v>31</v>
      </c>
      <c r="D7" s="75">
        <v>1</v>
      </c>
      <c r="E7" s="75">
        <v>1</v>
      </c>
      <c r="F7" s="75">
        <v>2</v>
      </c>
      <c r="G7" s="75">
        <v>0</v>
      </c>
      <c r="H7" s="75">
        <v>33</v>
      </c>
      <c r="I7" s="75">
        <v>2</v>
      </c>
      <c r="J7" s="76">
        <v>35</v>
      </c>
      <c r="K7" s="76">
        <v>3760</v>
      </c>
      <c r="L7" s="77"/>
      <c r="M7" s="78">
        <v>2000</v>
      </c>
      <c r="N7" s="75">
        <v>222</v>
      </c>
      <c r="O7" s="75">
        <v>0</v>
      </c>
      <c r="P7" s="75">
        <v>0</v>
      </c>
      <c r="Q7" s="75">
        <v>1</v>
      </c>
      <c r="R7" s="75">
        <v>0</v>
      </c>
      <c r="S7" s="75">
        <v>125</v>
      </c>
      <c r="T7" s="75">
        <v>98</v>
      </c>
      <c r="U7" s="76">
        <v>223</v>
      </c>
      <c r="V7" s="76">
        <v>1885</v>
      </c>
      <c r="W7" s="70"/>
    </row>
    <row r="8" spans="2:23">
      <c r="B8" s="74">
        <v>2001</v>
      </c>
      <c r="C8" s="75">
        <v>31</v>
      </c>
      <c r="D8" s="75">
        <v>0</v>
      </c>
      <c r="E8" s="75">
        <v>0</v>
      </c>
      <c r="F8" s="75">
        <v>0</v>
      </c>
      <c r="G8" s="75">
        <v>0</v>
      </c>
      <c r="H8" s="75">
        <v>28</v>
      </c>
      <c r="I8" s="75">
        <v>3</v>
      </c>
      <c r="J8" s="76">
        <v>31</v>
      </c>
      <c r="K8" s="76">
        <v>41</v>
      </c>
      <c r="L8" s="77"/>
      <c r="M8" s="78">
        <v>2001</v>
      </c>
      <c r="N8" s="75">
        <v>440</v>
      </c>
      <c r="O8" s="75">
        <v>0</v>
      </c>
      <c r="P8" s="75">
        <v>1</v>
      </c>
      <c r="Q8" s="75">
        <v>1</v>
      </c>
      <c r="R8" s="75">
        <v>0</v>
      </c>
      <c r="S8" s="75">
        <v>95</v>
      </c>
      <c r="T8" s="75">
        <v>347</v>
      </c>
      <c r="U8" s="76">
        <v>442</v>
      </c>
      <c r="V8" s="76">
        <v>4114</v>
      </c>
      <c r="W8" s="70"/>
    </row>
    <row r="9" spans="2:23">
      <c r="B9" s="74">
        <v>2002</v>
      </c>
      <c r="C9" s="75">
        <v>19</v>
      </c>
      <c r="D9" s="75">
        <v>0</v>
      </c>
      <c r="E9" s="75">
        <v>0</v>
      </c>
      <c r="F9" s="75">
        <v>0</v>
      </c>
      <c r="G9" s="75">
        <v>0</v>
      </c>
      <c r="H9" s="75">
        <v>15</v>
      </c>
      <c r="I9" s="75">
        <v>4</v>
      </c>
      <c r="J9" s="76">
        <v>19</v>
      </c>
      <c r="K9" s="76">
        <v>18</v>
      </c>
      <c r="L9" s="77"/>
      <c r="M9" s="78">
        <v>2002</v>
      </c>
      <c r="N9" s="75">
        <v>249</v>
      </c>
      <c r="O9" s="75">
        <v>1</v>
      </c>
      <c r="P9" s="75">
        <v>3</v>
      </c>
      <c r="Q9" s="75">
        <v>1</v>
      </c>
      <c r="R9" s="75">
        <v>1</v>
      </c>
      <c r="S9" s="75">
        <v>68</v>
      </c>
      <c r="T9" s="75">
        <v>186</v>
      </c>
      <c r="U9" s="76">
        <v>254</v>
      </c>
      <c r="V9" s="76">
        <v>26092</v>
      </c>
      <c r="W9" s="70"/>
    </row>
    <row r="10" spans="2:23">
      <c r="B10" s="74">
        <v>2003</v>
      </c>
      <c r="C10" s="75">
        <v>18</v>
      </c>
      <c r="D10" s="75">
        <v>0</v>
      </c>
      <c r="E10" s="75">
        <v>0</v>
      </c>
      <c r="F10" s="75">
        <v>0</v>
      </c>
      <c r="G10" s="75">
        <v>0</v>
      </c>
      <c r="H10" s="75">
        <v>18</v>
      </c>
      <c r="I10" s="75">
        <v>0</v>
      </c>
      <c r="J10" s="76">
        <v>18</v>
      </c>
      <c r="K10" s="76">
        <v>15</v>
      </c>
      <c r="L10" s="77"/>
      <c r="M10" s="78">
        <v>2003</v>
      </c>
      <c r="N10" s="75">
        <v>387</v>
      </c>
      <c r="O10" s="75">
        <v>0</v>
      </c>
      <c r="P10" s="75">
        <v>0</v>
      </c>
      <c r="Q10" s="75">
        <v>0</v>
      </c>
      <c r="R10" s="75">
        <v>2</v>
      </c>
      <c r="S10" s="75">
        <v>91</v>
      </c>
      <c r="T10" s="75">
        <v>298</v>
      </c>
      <c r="U10" s="76">
        <v>389</v>
      </c>
      <c r="V10" s="76">
        <v>15893</v>
      </c>
      <c r="W10" s="70"/>
    </row>
    <row r="11" spans="2:23">
      <c r="B11" s="74">
        <v>2004</v>
      </c>
      <c r="C11" s="75">
        <v>42</v>
      </c>
      <c r="D11" s="75">
        <v>0</v>
      </c>
      <c r="E11" s="75">
        <v>1</v>
      </c>
      <c r="F11" s="75">
        <v>0</v>
      </c>
      <c r="G11" s="75">
        <v>0</v>
      </c>
      <c r="H11" s="75">
        <v>42</v>
      </c>
      <c r="I11" s="75">
        <v>1</v>
      </c>
      <c r="J11" s="76">
        <v>43</v>
      </c>
      <c r="K11" s="76">
        <v>406</v>
      </c>
      <c r="L11" s="77"/>
      <c r="M11" s="78">
        <v>2004</v>
      </c>
      <c r="N11" s="156">
        <v>237</v>
      </c>
      <c r="O11" s="157">
        <v>0</v>
      </c>
      <c r="P11" s="156">
        <v>0</v>
      </c>
      <c r="Q11" s="157">
        <v>0</v>
      </c>
      <c r="R11" s="157">
        <v>0</v>
      </c>
      <c r="S11" s="158">
        <v>102</v>
      </c>
      <c r="T11" s="158">
        <v>136</v>
      </c>
      <c r="U11" s="159">
        <v>238</v>
      </c>
      <c r="V11" s="159">
        <v>3994</v>
      </c>
      <c r="W11" s="70"/>
    </row>
    <row r="12" spans="2:23">
      <c r="B12" s="74">
        <v>2005</v>
      </c>
      <c r="C12" s="156">
        <v>26</v>
      </c>
      <c r="D12" s="156">
        <v>0</v>
      </c>
      <c r="E12" s="156">
        <v>0</v>
      </c>
      <c r="F12" s="156">
        <v>0</v>
      </c>
      <c r="G12" s="156">
        <v>0</v>
      </c>
      <c r="H12" s="156">
        <v>22</v>
      </c>
      <c r="I12" s="156">
        <v>4</v>
      </c>
      <c r="J12" s="157">
        <f>SUM(H12:I12)</f>
        <v>26</v>
      </c>
      <c r="K12" s="160">
        <v>26</v>
      </c>
      <c r="L12" s="77"/>
      <c r="M12" s="78">
        <v>2005</v>
      </c>
      <c r="N12" s="156">
        <v>101</v>
      </c>
      <c r="O12" s="157">
        <v>0</v>
      </c>
      <c r="P12" s="156">
        <v>0</v>
      </c>
      <c r="Q12" s="157">
        <v>0</v>
      </c>
      <c r="R12" s="157">
        <v>0</v>
      </c>
      <c r="S12" s="158">
        <v>85</v>
      </c>
      <c r="T12" s="158">
        <v>16</v>
      </c>
      <c r="U12" s="159">
        <v>101</v>
      </c>
      <c r="V12" s="159">
        <v>40</v>
      </c>
      <c r="W12" s="70"/>
    </row>
    <row r="13" spans="2:23">
      <c r="B13" s="74">
        <v>2006</v>
      </c>
      <c r="C13" s="156">
        <v>18</v>
      </c>
      <c r="D13" s="156">
        <v>0</v>
      </c>
      <c r="E13" s="156">
        <v>1</v>
      </c>
      <c r="F13" s="156">
        <v>0</v>
      </c>
      <c r="G13" s="156">
        <v>0</v>
      </c>
      <c r="H13" s="156">
        <v>18</v>
      </c>
      <c r="I13" s="156">
        <v>1</v>
      </c>
      <c r="J13" s="157">
        <v>19</v>
      </c>
      <c r="K13" s="160">
        <v>1504</v>
      </c>
      <c r="L13" s="77"/>
      <c r="M13" s="78">
        <v>2006</v>
      </c>
      <c r="N13" s="156" t="s">
        <v>77</v>
      </c>
      <c r="O13" s="157" t="s">
        <v>77</v>
      </c>
      <c r="P13" s="156" t="s">
        <v>77</v>
      </c>
      <c r="Q13" s="157" t="s">
        <v>77</v>
      </c>
      <c r="R13" s="157" t="s">
        <v>77</v>
      </c>
      <c r="S13" s="158" t="s">
        <v>77</v>
      </c>
      <c r="T13" s="158" t="s">
        <v>77</v>
      </c>
      <c r="U13" s="159">
        <v>255</v>
      </c>
      <c r="V13" s="159">
        <v>61501</v>
      </c>
      <c r="W13" s="70"/>
    </row>
    <row r="14" spans="2:23">
      <c r="B14" s="74">
        <v>2007</v>
      </c>
      <c r="C14" s="161">
        <v>55</v>
      </c>
      <c r="D14" s="162">
        <v>0</v>
      </c>
      <c r="E14" s="163">
        <v>0</v>
      </c>
      <c r="F14" s="162">
        <v>0</v>
      </c>
      <c r="G14" s="162">
        <v>0</v>
      </c>
      <c r="H14" s="164">
        <v>51</v>
      </c>
      <c r="I14" s="164">
        <v>4</v>
      </c>
      <c r="J14" s="162">
        <v>55</v>
      </c>
      <c r="K14" s="165">
        <v>174</v>
      </c>
      <c r="L14" s="77"/>
      <c r="M14" s="78">
        <v>2007</v>
      </c>
      <c r="N14" s="166">
        <v>239</v>
      </c>
      <c r="O14" s="167">
        <v>0</v>
      </c>
      <c r="P14" s="166">
        <v>1</v>
      </c>
      <c r="Q14" s="167">
        <v>0</v>
      </c>
      <c r="R14" s="167">
        <v>0</v>
      </c>
      <c r="S14" s="168">
        <v>69</v>
      </c>
      <c r="T14" s="168">
        <v>177</v>
      </c>
      <c r="U14" s="167">
        <v>246</v>
      </c>
      <c r="V14" s="167">
        <v>53847</v>
      </c>
      <c r="W14" s="70"/>
    </row>
    <row r="15" spans="2:23">
      <c r="B15" s="74">
        <v>2008</v>
      </c>
      <c r="C15" s="161">
        <v>40</v>
      </c>
      <c r="D15" s="162">
        <v>0</v>
      </c>
      <c r="E15" s="163">
        <v>0</v>
      </c>
      <c r="F15" s="162"/>
      <c r="G15" s="162">
        <v>0</v>
      </c>
      <c r="H15" s="164">
        <v>40</v>
      </c>
      <c r="I15" s="164"/>
      <c r="J15" s="162">
        <v>40</v>
      </c>
      <c r="K15" s="165">
        <v>30</v>
      </c>
      <c r="L15" s="77"/>
      <c r="M15" s="78">
        <v>2008</v>
      </c>
      <c r="N15" s="166">
        <v>90</v>
      </c>
      <c r="O15" s="167">
        <v>1</v>
      </c>
      <c r="P15" s="166">
        <v>0</v>
      </c>
      <c r="Q15" s="167">
        <v>3</v>
      </c>
      <c r="R15" s="167">
        <v>4</v>
      </c>
      <c r="S15" s="168">
        <v>58</v>
      </c>
      <c r="T15" s="168">
        <v>41</v>
      </c>
      <c r="U15" s="167">
        <v>99</v>
      </c>
      <c r="V15" s="167">
        <v>78476</v>
      </c>
      <c r="W15" s="70"/>
    </row>
    <row r="16" spans="2:23">
      <c r="B16" s="63"/>
      <c r="C16" s="81">
        <f t="shared" ref="C16:K16" si="0">SUM(C6:C15)/10</f>
        <v>30.2</v>
      </c>
      <c r="D16" s="81">
        <f t="shared" si="0"/>
        <v>0.1</v>
      </c>
      <c r="E16" s="81">
        <f t="shared" si="0"/>
        <v>0.3</v>
      </c>
      <c r="F16" s="81">
        <f t="shared" si="0"/>
        <v>0.2</v>
      </c>
      <c r="G16" s="81">
        <f t="shared" si="0"/>
        <v>0</v>
      </c>
      <c r="H16" s="81">
        <f t="shared" si="0"/>
        <v>28.9</v>
      </c>
      <c r="I16" s="81">
        <f t="shared" si="0"/>
        <v>1.9</v>
      </c>
      <c r="J16" s="81">
        <f t="shared" si="0"/>
        <v>30.8</v>
      </c>
      <c r="K16" s="81">
        <f t="shared" si="0"/>
        <v>600</v>
      </c>
      <c r="L16" s="82"/>
      <c r="M16" s="69"/>
      <c r="N16" s="81" t="s">
        <v>77</v>
      </c>
      <c r="O16" s="81" t="s">
        <v>77</v>
      </c>
      <c r="P16" s="81" t="s">
        <v>77</v>
      </c>
      <c r="Q16" s="81" t="s">
        <v>77</v>
      </c>
      <c r="R16" s="81" t="s">
        <v>3</v>
      </c>
      <c r="S16" s="81" t="s">
        <v>77</v>
      </c>
      <c r="T16" s="81" t="s">
        <v>77</v>
      </c>
      <c r="U16" s="81">
        <f>SUM(U6:U15)/10</f>
        <v>248</v>
      </c>
      <c r="V16" s="81">
        <f>SUM(V6:V15)/10</f>
        <v>24866.7</v>
      </c>
      <c r="W16" s="70"/>
    </row>
    <row r="17" spans="2:23">
      <c r="B17" s="83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4"/>
      <c r="N17" s="82"/>
      <c r="O17" s="82"/>
      <c r="P17" s="82"/>
      <c r="Q17" s="82"/>
      <c r="R17" s="82"/>
      <c r="S17" s="82"/>
      <c r="T17" s="82"/>
      <c r="U17" s="82"/>
      <c r="V17" s="82"/>
      <c r="W17" s="70"/>
    </row>
    <row r="18" spans="2:23">
      <c r="B18" s="63"/>
      <c r="C18" s="64"/>
      <c r="D18" s="65" t="s">
        <v>68</v>
      </c>
      <c r="E18" s="66"/>
      <c r="F18" s="66"/>
      <c r="G18" s="66" t="s">
        <v>65</v>
      </c>
      <c r="H18" s="66"/>
      <c r="I18" s="66"/>
      <c r="J18" s="66"/>
      <c r="K18" s="67"/>
      <c r="L18" s="68"/>
      <c r="M18" s="69"/>
      <c r="N18" s="64"/>
      <c r="O18" s="65" t="s">
        <v>69</v>
      </c>
      <c r="P18" s="66"/>
      <c r="Q18" s="66"/>
      <c r="R18" s="66" t="s">
        <v>65</v>
      </c>
      <c r="S18" s="66"/>
      <c r="T18" s="66"/>
      <c r="U18" s="66"/>
      <c r="V18" s="67"/>
      <c r="W18" s="70"/>
    </row>
    <row r="19" spans="2:23">
      <c r="B19" s="63"/>
      <c r="C19" s="71" t="s">
        <v>10</v>
      </c>
      <c r="D19" s="71" t="s">
        <v>11</v>
      </c>
      <c r="E19" s="71" t="s">
        <v>12</v>
      </c>
      <c r="F19" s="71" t="s">
        <v>13</v>
      </c>
      <c r="G19" s="71" t="s">
        <v>14</v>
      </c>
      <c r="H19" s="72" t="s">
        <v>5</v>
      </c>
      <c r="I19" s="72" t="s">
        <v>67</v>
      </c>
      <c r="J19" s="72" t="s">
        <v>16</v>
      </c>
      <c r="K19" s="72" t="s">
        <v>7</v>
      </c>
      <c r="L19" s="73"/>
      <c r="M19" s="69"/>
      <c r="N19" s="71" t="s">
        <v>10</v>
      </c>
      <c r="O19" s="71" t="s">
        <v>11</v>
      </c>
      <c r="P19" s="71" t="s">
        <v>12</v>
      </c>
      <c r="Q19" s="71" t="s">
        <v>13</v>
      </c>
      <c r="R19" s="71" t="s">
        <v>14</v>
      </c>
      <c r="S19" s="72" t="s">
        <v>5</v>
      </c>
      <c r="T19" s="72" t="s">
        <v>67</v>
      </c>
      <c r="U19" s="72" t="s">
        <v>16</v>
      </c>
      <c r="V19" s="72" t="s">
        <v>7</v>
      </c>
      <c r="W19" s="70"/>
    </row>
    <row r="20" spans="2:23">
      <c r="B20" s="74">
        <v>1999</v>
      </c>
      <c r="C20" s="75">
        <v>49</v>
      </c>
      <c r="D20" s="75">
        <v>0</v>
      </c>
      <c r="E20" s="75">
        <v>2</v>
      </c>
      <c r="F20" s="75">
        <v>0</v>
      </c>
      <c r="G20" s="75">
        <v>0</v>
      </c>
      <c r="H20" s="75">
        <v>36</v>
      </c>
      <c r="I20" s="75">
        <v>15</v>
      </c>
      <c r="J20" s="76">
        <v>51</v>
      </c>
      <c r="K20" s="76">
        <v>848</v>
      </c>
      <c r="L20" s="77"/>
      <c r="M20" s="78">
        <v>1999</v>
      </c>
      <c r="N20" s="75">
        <v>478</v>
      </c>
      <c r="O20" s="75">
        <v>4</v>
      </c>
      <c r="P20" s="75">
        <v>5</v>
      </c>
      <c r="Q20" s="75">
        <v>9</v>
      </c>
      <c r="R20" s="75">
        <v>2</v>
      </c>
      <c r="S20" s="75">
        <v>81</v>
      </c>
      <c r="T20" s="75">
        <v>418</v>
      </c>
      <c r="U20" s="76">
        <v>499</v>
      </c>
      <c r="V20" s="76">
        <v>86304</v>
      </c>
      <c r="W20" s="70"/>
    </row>
    <row r="21" spans="2:23">
      <c r="B21" s="74">
        <v>2000</v>
      </c>
      <c r="C21" s="75">
        <v>32</v>
      </c>
      <c r="D21" s="75">
        <v>0</v>
      </c>
      <c r="E21" s="75">
        <v>0</v>
      </c>
      <c r="F21" s="75">
        <v>0</v>
      </c>
      <c r="G21" s="75">
        <v>0</v>
      </c>
      <c r="H21" s="75">
        <v>28</v>
      </c>
      <c r="I21" s="75">
        <v>4</v>
      </c>
      <c r="J21" s="76">
        <v>32</v>
      </c>
      <c r="K21" s="76">
        <v>32</v>
      </c>
      <c r="L21" s="77"/>
      <c r="M21" s="78">
        <v>2000</v>
      </c>
      <c r="N21" s="75">
        <v>209</v>
      </c>
      <c r="O21" s="75">
        <v>1</v>
      </c>
      <c r="P21" s="75">
        <v>0</v>
      </c>
      <c r="Q21" s="75">
        <v>0</v>
      </c>
      <c r="R21" s="75">
        <v>1</v>
      </c>
      <c r="S21" s="75">
        <v>138</v>
      </c>
      <c r="T21" s="75">
        <v>73</v>
      </c>
      <c r="U21" s="76">
        <v>211</v>
      </c>
      <c r="V21" s="76">
        <v>51600</v>
      </c>
      <c r="W21" s="70"/>
    </row>
    <row r="22" spans="2:23">
      <c r="B22" s="74">
        <v>2001</v>
      </c>
      <c r="C22" s="75">
        <v>22</v>
      </c>
      <c r="D22" s="75">
        <v>0</v>
      </c>
      <c r="E22" s="75">
        <v>0</v>
      </c>
      <c r="F22" s="75">
        <v>1</v>
      </c>
      <c r="G22" s="75">
        <v>0</v>
      </c>
      <c r="H22" s="75">
        <v>20</v>
      </c>
      <c r="I22" s="75">
        <v>3</v>
      </c>
      <c r="J22" s="76">
        <v>23</v>
      </c>
      <c r="K22" s="76">
        <v>1542</v>
      </c>
      <c r="L22" s="77"/>
      <c r="M22" s="78">
        <v>2001</v>
      </c>
      <c r="N22" s="75">
        <v>170</v>
      </c>
      <c r="O22" s="75">
        <v>4</v>
      </c>
      <c r="P22" s="75">
        <v>2</v>
      </c>
      <c r="Q22" s="75">
        <v>4</v>
      </c>
      <c r="R22" s="75">
        <v>3</v>
      </c>
      <c r="S22" s="75">
        <v>106</v>
      </c>
      <c r="T22" s="75">
        <v>77</v>
      </c>
      <c r="U22" s="76">
        <v>183</v>
      </c>
      <c r="V22" s="76">
        <v>90093</v>
      </c>
      <c r="W22" s="70"/>
    </row>
    <row r="23" spans="2:23">
      <c r="B23" s="74">
        <v>2002</v>
      </c>
      <c r="C23" s="75">
        <v>45</v>
      </c>
      <c r="D23" s="75">
        <v>0</v>
      </c>
      <c r="E23" s="75">
        <v>0</v>
      </c>
      <c r="F23" s="75">
        <v>0</v>
      </c>
      <c r="G23" s="75">
        <v>0</v>
      </c>
      <c r="H23" s="75">
        <v>39</v>
      </c>
      <c r="I23" s="75">
        <v>6</v>
      </c>
      <c r="J23" s="76">
        <v>45</v>
      </c>
      <c r="K23" s="76">
        <v>18</v>
      </c>
      <c r="L23" s="77"/>
      <c r="M23" s="78">
        <v>2002</v>
      </c>
      <c r="N23" s="75">
        <v>82</v>
      </c>
      <c r="O23" s="75">
        <v>1</v>
      </c>
      <c r="P23" s="75">
        <v>0</v>
      </c>
      <c r="Q23" s="75">
        <v>0</v>
      </c>
      <c r="R23" s="75">
        <v>0</v>
      </c>
      <c r="S23" s="75">
        <v>79</v>
      </c>
      <c r="T23" s="75">
        <v>4</v>
      </c>
      <c r="U23" s="76">
        <v>83</v>
      </c>
      <c r="V23" s="76">
        <v>398</v>
      </c>
      <c r="W23" s="70"/>
    </row>
    <row r="24" spans="2:23">
      <c r="B24" s="74">
        <v>2003</v>
      </c>
      <c r="C24" s="75">
        <v>18</v>
      </c>
      <c r="D24" s="75">
        <v>0</v>
      </c>
      <c r="E24" s="75">
        <v>0</v>
      </c>
      <c r="F24" s="75">
        <v>0</v>
      </c>
      <c r="G24" s="75">
        <v>0</v>
      </c>
      <c r="H24" s="75">
        <v>15</v>
      </c>
      <c r="I24" s="75">
        <v>3</v>
      </c>
      <c r="J24" s="76">
        <v>18</v>
      </c>
      <c r="K24" s="76">
        <v>11</v>
      </c>
      <c r="L24" s="77"/>
      <c r="M24" s="78">
        <v>2003</v>
      </c>
      <c r="N24" s="75">
        <v>263</v>
      </c>
      <c r="O24" s="75">
        <v>0</v>
      </c>
      <c r="P24" s="75">
        <v>0</v>
      </c>
      <c r="Q24" s="75">
        <v>0</v>
      </c>
      <c r="R24" s="75">
        <v>0</v>
      </c>
      <c r="S24" s="75">
        <v>63</v>
      </c>
      <c r="T24" s="75">
        <v>200</v>
      </c>
      <c r="U24" s="76">
        <v>263</v>
      </c>
      <c r="V24" s="76">
        <v>124</v>
      </c>
      <c r="W24" s="70"/>
    </row>
    <row r="25" spans="2:23">
      <c r="B25" s="74">
        <v>2004</v>
      </c>
      <c r="C25" s="75">
        <v>75</v>
      </c>
      <c r="D25" s="75">
        <v>0</v>
      </c>
      <c r="E25" s="75">
        <v>1</v>
      </c>
      <c r="F25" s="75">
        <v>0</v>
      </c>
      <c r="G25" s="75">
        <v>0</v>
      </c>
      <c r="H25" s="75">
        <v>53</v>
      </c>
      <c r="I25" s="75">
        <v>23</v>
      </c>
      <c r="J25" s="76">
        <v>76</v>
      </c>
      <c r="K25" s="76">
        <v>609</v>
      </c>
      <c r="L25" s="77"/>
      <c r="M25" s="78">
        <v>2004</v>
      </c>
      <c r="N25" s="156">
        <v>189</v>
      </c>
      <c r="O25" s="157">
        <v>0</v>
      </c>
      <c r="P25" s="156">
        <v>0</v>
      </c>
      <c r="Q25" s="157">
        <v>1</v>
      </c>
      <c r="R25" s="157">
        <v>0</v>
      </c>
      <c r="S25" s="158">
        <v>83</v>
      </c>
      <c r="T25" s="158">
        <v>107</v>
      </c>
      <c r="U25" s="169">
        <v>190</v>
      </c>
      <c r="V25" s="170">
        <v>6085</v>
      </c>
      <c r="W25" s="70"/>
    </row>
    <row r="26" spans="2:23">
      <c r="B26" s="74">
        <v>2005</v>
      </c>
      <c r="C26" s="160">
        <v>31</v>
      </c>
      <c r="D26" s="160">
        <v>0</v>
      </c>
      <c r="E26" s="160">
        <v>0</v>
      </c>
      <c r="F26" s="160">
        <v>0</v>
      </c>
      <c r="G26" s="160">
        <v>0</v>
      </c>
      <c r="H26" s="160">
        <v>17</v>
      </c>
      <c r="I26" s="160">
        <v>14</v>
      </c>
      <c r="J26" s="160">
        <v>31</v>
      </c>
      <c r="K26" s="160">
        <v>13</v>
      </c>
      <c r="L26" s="77"/>
      <c r="M26" s="78">
        <v>2005</v>
      </c>
      <c r="N26" s="156">
        <v>128</v>
      </c>
      <c r="O26" s="157">
        <v>2</v>
      </c>
      <c r="P26" s="156"/>
      <c r="Q26" s="157">
        <v>2</v>
      </c>
      <c r="R26" s="157">
        <v>0</v>
      </c>
      <c r="S26" s="158">
        <v>94</v>
      </c>
      <c r="T26" s="158">
        <v>38</v>
      </c>
      <c r="U26" s="169">
        <v>132</v>
      </c>
      <c r="V26" s="170">
        <v>4144</v>
      </c>
      <c r="W26" s="70"/>
    </row>
    <row r="27" spans="2:23">
      <c r="B27" s="74">
        <v>2006</v>
      </c>
      <c r="C27" s="160">
        <v>44</v>
      </c>
      <c r="D27" s="160">
        <v>0</v>
      </c>
      <c r="E27" s="160">
        <v>0</v>
      </c>
      <c r="F27" s="160">
        <v>0</v>
      </c>
      <c r="G27" s="160">
        <v>0</v>
      </c>
      <c r="H27" s="160">
        <v>28</v>
      </c>
      <c r="I27" s="160">
        <v>16</v>
      </c>
      <c r="J27" s="160">
        <v>44</v>
      </c>
      <c r="K27" s="160">
        <v>20</v>
      </c>
      <c r="L27" s="77"/>
      <c r="M27" s="78">
        <v>2006</v>
      </c>
      <c r="N27" s="156">
        <v>257</v>
      </c>
      <c r="O27" s="157">
        <v>0</v>
      </c>
      <c r="P27" s="156">
        <v>1</v>
      </c>
      <c r="Q27" s="157">
        <v>0</v>
      </c>
      <c r="R27" s="157">
        <v>1</v>
      </c>
      <c r="S27" s="158">
        <v>66</v>
      </c>
      <c r="T27" s="158">
        <v>193</v>
      </c>
      <c r="U27" s="169">
        <v>259</v>
      </c>
      <c r="V27" s="170">
        <v>47739</v>
      </c>
      <c r="W27" s="70"/>
    </row>
    <row r="28" spans="2:23">
      <c r="B28" s="74">
        <v>2007</v>
      </c>
      <c r="C28" s="166">
        <v>78</v>
      </c>
      <c r="D28" s="167">
        <v>0</v>
      </c>
      <c r="E28" s="166">
        <v>1</v>
      </c>
      <c r="F28" s="167">
        <v>0</v>
      </c>
      <c r="G28" s="167">
        <v>0</v>
      </c>
      <c r="H28" s="168">
        <v>43</v>
      </c>
      <c r="I28" s="168">
        <v>35</v>
      </c>
      <c r="J28" s="167">
        <v>78</v>
      </c>
      <c r="K28" s="167">
        <v>824</v>
      </c>
      <c r="L28" s="77"/>
      <c r="M28" s="78">
        <v>2007</v>
      </c>
      <c r="N28" s="166">
        <v>133</v>
      </c>
      <c r="O28" s="167">
        <v>0</v>
      </c>
      <c r="P28" s="166">
        <v>2</v>
      </c>
      <c r="Q28" s="167">
        <v>0</v>
      </c>
      <c r="R28" s="167">
        <v>0</v>
      </c>
      <c r="S28" s="168">
        <v>84</v>
      </c>
      <c r="T28" s="168">
        <v>52</v>
      </c>
      <c r="U28" s="167">
        <v>136</v>
      </c>
      <c r="V28" s="167">
        <v>3054</v>
      </c>
      <c r="W28" s="70"/>
    </row>
    <row r="29" spans="2:23">
      <c r="B29" s="74">
        <v>2008</v>
      </c>
      <c r="C29" s="166">
        <v>64</v>
      </c>
      <c r="D29" s="167">
        <v>0</v>
      </c>
      <c r="E29" s="166">
        <v>0</v>
      </c>
      <c r="F29" s="167">
        <v>0</v>
      </c>
      <c r="G29" s="167">
        <v>0</v>
      </c>
      <c r="H29" s="168">
        <v>51</v>
      </c>
      <c r="I29" s="168">
        <v>13</v>
      </c>
      <c r="J29" s="167">
        <v>64</v>
      </c>
      <c r="K29" s="167">
        <v>25</v>
      </c>
      <c r="L29" s="77"/>
      <c r="M29" s="78">
        <v>2008</v>
      </c>
      <c r="N29" s="166">
        <v>155</v>
      </c>
      <c r="O29" s="167">
        <v>0</v>
      </c>
      <c r="P29" s="166">
        <v>1</v>
      </c>
      <c r="Q29" s="167">
        <v>2</v>
      </c>
      <c r="R29" s="167">
        <v>1</v>
      </c>
      <c r="S29" s="168">
        <v>62</v>
      </c>
      <c r="T29" s="168">
        <v>97</v>
      </c>
      <c r="U29" s="167">
        <v>159</v>
      </c>
      <c r="V29" s="167">
        <v>39306</v>
      </c>
      <c r="W29" s="70"/>
    </row>
    <row r="30" spans="2:23">
      <c r="B30" s="63"/>
      <c r="C30" s="81">
        <f t="shared" ref="C30:K30" si="1">SUM(C20:C29)/10</f>
        <v>45.8</v>
      </c>
      <c r="D30" s="81">
        <f t="shared" si="1"/>
        <v>0</v>
      </c>
      <c r="E30" s="81">
        <f t="shared" si="1"/>
        <v>0.4</v>
      </c>
      <c r="F30" s="81">
        <f t="shared" si="1"/>
        <v>0.1</v>
      </c>
      <c r="G30" s="81">
        <f t="shared" si="1"/>
        <v>0</v>
      </c>
      <c r="H30" s="81">
        <f t="shared" si="1"/>
        <v>33</v>
      </c>
      <c r="I30" s="81">
        <f t="shared" si="1"/>
        <v>13.2</v>
      </c>
      <c r="J30" s="81">
        <f t="shared" si="1"/>
        <v>46.2</v>
      </c>
      <c r="K30" s="81">
        <f t="shared" si="1"/>
        <v>394.2</v>
      </c>
      <c r="L30" s="82"/>
      <c r="M30" s="69"/>
      <c r="N30" s="81">
        <f t="shared" ref="N30:V30" si="2">SUM(N20:N29)/10</f>
        <v>206.4</v>
      </c>
      <c r="O30" s="81">
        <f t="shared" si="2"/>
        <v>1.2</v>
      </c>
      <c r="P30" s="81">
        <f t="shared" si="2"/>
        <v>1.1000000000000001</v>
      </c>
      <c r="Q30" s="81">
        <f t="shared" si="2"/>
        <v>1.8</v>
      </c>
      <c r="R30" s="81">
        <f t="shared" si="2"/>
        <v>0.8</v>
      </c>
      <c r="S30" s="81">
        <f t="shared" si="2"/>
        <v>85.6</v>
      </c>
      <c r="T30" s="81">
        <f t="shared" si="2"/>
        <v>125.9</v>
      </c>
      <c r="U30" s="81">
        <f t="shared" si="2"/>
        <v>211.5</v>
      </c>
      <c r="V30" s="81">
        <f t="shared" si="2"/>
        <v>32884.699999999997</v>
      </c>
      <c r="W30" s="70"/>
    </row>
    <row r="31" spans="2:23">
      <c r="B31" s="63"/>
      <c r="C31" s="69"/>
      <c r="D31" s="69"/>
      <c r="E31" s="69"/>
      <c r="F31" s="69"/>
      <c r="G31" s="69"/>
      <c r="H31" s="69"/>
      <c r="I31" s="69"/>
      <c r="J31" s="69"/>
      <c r="K31" s="69"/>
      <c r="L31" s="84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</row>
    <row r="32" spans="2:23">
      <c r="B32" s="63"/>
      <c r="C32" s="64"/>
      <c r="D32" s="65" t="s">
        <v>70</v>
      </c>
      <c r="E32" s="66"/>
      <c r="F32" s="66"/>
      <c r="G32" s="66" t="s">
        <v>65</v>
      </c>
      <c r="H32" s="66"/>
      <c r="I32" s="66"/>
      <c r="J32" s="66"/>
      <c r="K32" s="67"/>
      <c r="L32" s="68"/>
      <c r="M32" s="69"/>
      <c r="N32" s="64"/>
      <c r="O32" s="65" t="s">
        <v>71</v>
      </c>
      <c r="P32" s="66"/>
      <c r="Q32" s="66"/>
      <c r="R32" s="66" t="s">
        <v>65</v>
      </c>
      <c r="S32" s="66"/>
      <c r="T32" s="66"/>
      <c r="U32" s="66"/>
      <c r="V32" s="67"/>
      <c r="W32" s="70"/>
    </row>
    <row r="33" spans="2:23">
      <c r="B33" s="63"/>
      <c r="C33" s="71" t="s">
        <v>10</v>
      </c>
      <c r="D33" s="71" t="s">
        <v>11</v>
      </c>
      <c r="E33" s="71" t="s">
        <v>12</v>
      </c>
      <c r="F33" s="71" t="s">
        <v>13</v>
      </c>
      <c r="G33" s="71" t="s">
        <v>14</v>
      </c>
      <c r="H33" s="72" t="s">
        <v>5</v>
      </c>
      <c r="I33" s="72" t="s">
        <v>67</v>
      </c>
      <c r="J33" s="72" t="s">
        <v>16</v>
      </c>
      <c r="K33" s="72" t="s">
        <v>7</v>
      </c>
      <c r="L33" s="73"/>
      <c r="M33" s="69"/>
      <c r="N33" s="71" t="s">
        <v>10</v>
      </c>
      <c r="O33" s="71" t="s">
        <v>11</v>
      </c>
      <c r="P33" s="71" t="s">
        <v>12</v>
      </c>
      <c r="Q33" s="71" t="s">
        <v>13</v>
      </c>
      <c r="R33" s="71" t="s">
        <v>14</v>
      </c>
      <c r="S33" s="72" t="s">
        <v>5</v>
      </c>
      <c r="T33" s="72" t="s">
        <v>67</v>
      </c>
      <c r="U33" s="72" t="s">
        <v>16</v>
      </c>
      <c r="V33" s="72" t="s">
        <v>7</v>
      </c>
      <c r="W33" s="70"/>
    </row>
    <row r="34" spans="2:23">
      <c r="B34" s="74">
        <v>1999</v>
      </c>
      <c r="C34" s="75">
        <v>88</v>
      </c>
      <c r="D34" s="75">
        <v>0</v>
      </c>
      <c r="E34" s="75">
        <v>1</v>
      </c>
      <c r="F34" s="75">
        <v>0</v>
      </c>
      <c r="G34" s="75">
        <v>0</v>
      </c>
      <c r="H34" s="75">
        <v>88</v>
      </c>
      <c r="I34" s="75">
        <v>1</v>
      </c>
      <c r="J34" s="76">
        <v>89</v>
      </c>
      <c r="K34" s="76">
        <v>377</v>
      </c>
      <c r="L34" s="77"/>
      <c r="M34" s="78">
        <v>1999</v>
      </c>
      <c r="N34" s="75">
        <v>157</v>
      </c>
      <c r="O34" s="75">
        <v>1</v>
      </c>
      <c r="P34" s="75">
        <v>0</v>
      </c>
      <c r="Q34" s="75">
        <v>1</v>
      </c>
      <c r="R34" s="75">
        <v>2</v>
      </c>
      <c r="S34" s="75">
        <v>93</v>
      </c>
      <c r="T34" s="75">
        <v>68</v>
      </c>
      <c r="U34" s="76">
        <v>161</v>
      </c>
      <c r="V34" s="76">
        <v>140787</v>
      </c>
      <c r="W34" s="70"/>
    </row>
    <row r="35" spans="2:23">
      <c r="B35" s="74">
        <v>2000</v>
      </c>
      <c r="C35" s="75">
        <v>99</v>
      </c>
      <c r="D35" s="75">
        <v>0</v>
      </c>
      <c r="E35" s="75">
        <v>0</v>
      </c>
      <c r="F35" s="75">
        <v>0</v>
      </c>
      <c r="G35" s="75">
        <v>0</v>
      </c>
      <c r="H35" s="75">
        <v>68</v>
      </c>
      <c r="I35" s="75">
        <v>31</v>
      </c>
      <c r="J35" s="76">
        <v>99</v>
      </c>
      <c r="K35" s="76">
        <v>109</v>
      </c>
      <c r="L35" s="77"/>
      <c r="M35" s="78">
        <v>2000</v>
      </c>
      <c r="N35" s="75">
        <v>73</v>
      </c>
      <c r="O35" s="75">
        <v>0</v>
      </c>
      <c r="P35" s="75">
        <v>0</v>
      </c>
      <c r="Q35" s="75">
        <v>0</v>
      </c>
      <c r="R35" s="75">
        <v>0</v>
      </c>
      <c r="S35" s="75">
        <v>65</v>
      </c>
      <c r="T35" s="75">
        <v>8</v>
      </c>
      <c r="U35" s="76">
        <v>73</v>
      </c>
      <c r="V35" s="76">
        <v>27</v>
      </c>
      <c r="W35" s="70"/>
    </row>
    <row r="36" spans="2:23">
      <c r="B36" s="74">
        <v>2001</v>
      </c>
      <c r="C36" s="75">
        <v>106</v>
      </c>
      <c r="D36" s="75">
        <v>0</v>
      </c>
      <c r="E36" s="75">
        <v>1</v>
      </c>
      <c r="F36" s="75">
        <v>0</v>
      </c>
      <c r="G36" s="75">
        <v>0</v>
      </c>
      <c r="H36" s="75">
        <v>106</v>
      </c>
      <c r="I36" s="75">
        <v>1</v>
      </c>
      <c r="J36" s="76">
        <v>107</v>
      </c>
      <c r="K36" s="76">
        <v>897</v>
      </c>
      <c r="L36" s="77"/>
      <c r="M36" s="78">
        <v>2001</v>
      </c>
      <c r="N36" s="75">
        <v>311</v>
      </c>
      <c r="O36" s="75">
        <v>2</v>
      </c>
      <c r="P36" s="75">
        <v>0</v>
      </c>
      <c r="Q36" s="75">
        <v>0</v>
      </c>
      <c r="R36" s="75">
        <v>1</v>
      </c>
      <c r="S36" s="75">
        <v>72</v>
      </c>
      <c r="T36" s="75">
        <v>242</v>
      </c>
      <c r="U36" s="76">
        <v>314</v>
      </c>
      <c r="V36" s="76">
        <v>9051</v>
      </c>
      <c r="W36" s="70"/>
    </row>
    <row r="37" spans="2:23">
      <c r="B37" s="74">
        <v>2002</v>
      </c>
      <c r="C37" s="75">
        <v>96</v>
      </c>
      <c r="D37" s="75">
        <v>0</v>
      </c>
      <c r="E37" s="75">
        <v>0</v>
      </c>
      <c r="F37" s="75">
        <v>1</v>
      </c>
      <c r="G37" s="75">
        <v>0</v>
      </c>
      <c r="H37" s="75">
        <v>88</v>
      </c>
      <c r="I37" s="75">
        <v>9</v>
      </c>
      <c r="J37" s="76">
        <v>97</v>
      </c>
      <c r="K37" s="76">
        <v>1505</v>
      </c>
      <c r="L37" s="77"/>
      <c r="M37" s="78">
        <v>2002</v>
      </c>
      <c r="N37" s="75">
        <v>79</v>
      </c>
      <c r="O37" s="75">
        <v>0</v>
      </c>
      <c r="P37" s="75">
        <v>0</v>
      </c>
      <c r="Q37" s="75">
        <v>1</v>
      </c>
      <c r="R37" s="75">
        <v>0</v>
      </c>
      <c r="S37" s="75">
        <v>74</v>
      </c>
      <c r="T37" s="75">
        <v>6</v>
      </c>
      <c r="U37" s="76">
        <v>80</v>
      </c>
      <c r="V37" s="76">
        <v>2158</v>
      </c>
      <c r="W37" s="70"/>
    </row>
    <row r="38" spans="2:23">
      <c r="B38" s="74">
        <v>2003</v>
      </c>
      <c r="C38" s="75">
        <v>115</v>
      </c>
      <c r="D38" s="75">
        <v>0</v>
      </c>
      <c r="E38" s="75">
        <v>1</v>
      </c>
      <c r="F38" s="75">
        <v>0</v>
      </c>
      <c r="G38" s="75">
        <v>0</v>
      </c>
      <c r="H38" s="75">
        <v>75</v>
      </c>
      <c r="I38" s="75">
        <v>41</v>
      </c>
      <c r="J38" s="76">
        <v>116</v>
      </c>
      <c r="K38" s="76">
        <v>639</v>
      </c>
      <c r="L38" s="77"/>
      <c r="M38" s="78">
        <v>2003</v>
      </c>
      <c r="N38" s="75">
        <v>421</v>
      </c>
      <c r="O38" s="75">
        <v>10</v>
      </c>
      <c r="P38" s="75">
        <v>6</v>
      </c>
      <c r="Q38" s="75">
        <v>3</v>
      </c>
      <c r="R38" s="75">
        <v>1</v>
      </c>
      <c r="S38" s="75">
        <v>64</v>
      </c>
      <c r="T38" s="75">
        <v>377</v>
      </c>
      <c r="U38" s="76">
        <v>441</v>
      </c>
      <c r="V38" s="76">
        <v>21620</v>
      </c>
      <c r="W38" s="70"/>
    </row>
    <row r="39" spans="2:23">
      <c r="B39" s="74">
        <v>2004</v>
      </c>
      <c r="C39" s="75">
        <v>321</v>
      </c>
      <c r="D39" s="75">
        <v>0</v>
      </c>
      <c r="E39" s="75">
        <v>1</v>
      </c>
      <c r="F39" s="75">
        <v>0</v>
      </c>
      <c r="G39" s="75">
        <v>0</v>
      </c>
      <c r="H39" s="75">
        <v>94</v>
      </c>
      <c r="I39" s="75">
        <v>229</v>
      </c>
      <c r="J39" s="76">
        <v>323</v>
      </c>
      <c r="K39" s="76">
        <v>690</v>
      </c>
      <c r="L39" s="77"/>
      <c r="M39" s="78">
        <v>2004</v>
      </c>
      <c r="N39" s="156">
        <v>102</v>
      </c>
      <c r="O39" s="157">
        <v>0</v>
      </c>
      <c r="P39" s="156">
        <v>0</v>
      </c>
      <c r="Q39" s="157">
        <v>0</v>
      </c>
      <c r="R39" s="157">
        <v>0</v>
      </c>
      <c r="S39" s="158">
        <v>75</v>
      </c>
      <c r="T39" s="158">
        <v>27</v>
      </c>
      <c r="U39" s="169">
        <v>102</v>
      </c>
      <c r="V39" s="169">
        <v>122</v>
      </c>
      <c r="W39" s="70"/>
    </row>
    <row r="40" spans="2:23">
      <c r="B40" s="74">
        <v>2005</v>
      </c>
      <c r="C40" s="156">
        <v>53</v>
      </c>
      <c r="D40" s="157">
        <v>0</v>
      </c>
      <c r="E40" s="156">
        <v>0</v>
      </c>
      <c r="F40" s="157">
        <v>0</v>
      </c>
      <c r="G40" s="157">
        <v>0</v>
      </c>
      <c r="H40" s="158">
        <v>40</v>
      </c>
      <c r="I40" s="158">
        <v>13</v>
      </c>
      <c r="J40" s="158">
        <v>53</v>
      </c>
      <c r="K40" s="159">
        <v>32</v>
      </c>
      <c r="L40" s="77"/>
      <c r="M40" s="78">
        <v>2005</v>
      </c>
      <c r="N40" s="156">
        <v>140</v>
      </c>
      <c r="O40" s="157">
        <v>0</v>
      </c>
      <c r="P40" s="156">
        <v>2</v>
      </c>
      <c r="Q40" s="157">
        <v>0</v>
      </c>
      <c r="R40" s="157">
        <v>0</v>
      </c>
      <c r="S40" s="158">
        <v>75</v>
      </c>
      <c r="T40" s="158">
        <v>69</v>
      </c>
      <c r="U40" s="169">
        <v>144</v>
      </c>
      <c r="V40" s="169">
        <v>3622</v>
      </c>
      <c r="W40" s="70"/>
    </row>
    <row r="41" spans="2:23">
      <c r="B41" s="74">
        <v>2006</v>
      </c>
      <c r="C41" s="156" t="s">
        <v>77</v>
      </c>
      <c r="D41" s="158" t="s">
        <v>77</v>
      </c>
      <c r="E41" s="156" t="s">
        <v>77</v>
      </c>
      <c r="F41" s="158" t="s">
        <v>77</v>
      </c>
      <c r="G41" s="158" t="s">
        <v>77</v>
      </c>
      <c r="H41" s="158" t="s">
        <v>77</v>
      </c>
      <c r="I41" s="158" t="s">
        <v>77</v>
      </c>
      <c r="J41" s="158">
        <v>264</v>
      </c>
      <c r="K41" s="159">
        <v>4341</v>
      </c>
      <c r="L41" s="77"/>
      <c r="M41" s="78">
        <v>2006</v>
      </c>
      <c r="N41" s="156" t="s">
        <v>77</v>
      </c>
      <c r="O41" s="157" t="s">
        <v>77</v>
      </c>
      <c r="P41" s="156" t="s">
        <v>77</v>
      </c>
      <c r="Q41" s="157" t="s">
        <v>77</v>
      </c>
      <c r="R41" s="157" t="s">
        <v>77</v>
      </c>
      <c r="S41" s="158" t="s">
        <v>77</v>
      </c>
      <c r="T41" s="158" t="s">
        <v>77</v>
      </c>
      <c r="U41" s="169">
        <v>87</v>
      </c>
      <c r="V41" s="170">
        <v>90478</v>
      </c>
      <c r="W41" s="70"/>
    </row>
    <row r="42" spans="2:23">
      <c r="B42" s="74">
        <v>2007</v>
      </c>
      <c r="C42" s="166">
        <v>92</v>
      </c>
      <c r="D42" s="167">
        <v>0</v>
      </c>
      <c r="E42" s="166">
        <v>0</v>
      </c>
      <c r="F42" s="167">
        <v>0</v>
      </c>
      <c r="G42" s="167">
        <v>0</v>
      </c>
      <c r="H42" s="168">
        <v>57</v>
      </c>
      <c r="I42" s="168">
        <v>35</v>
      </c>
      <c r="J42" s="167">
        <v>92</v>
      </c>
      <c r="K42" s="167">
        <v>3194</v>
      </c>
      <c r="L42" s="77"/>
      <c r="M42" s="78">
        <v>2007</v>
      </c>
      <c r="N42" s="166">
        <v>134</v>
      </c>
      <c r="O42" s="167">
        <v>0</v>
      </c>
      <c r="P42" s="166">
        <v>0</v>
      </c>
      <c r="Q42" s="167">
        <v>0</v>
      </c>
      <c r="R42" s="167">
        <v>0</v>
      </c>
      <c r="S42" s="168">
        <v>66</v>
      </c>
      <c r="T42" s="168">
        <v>69</v>
      </c>
      <c r="U42" s="167">
        <v>135</v>
      </c>
      <c r="V42" s="167">
        <v>65056</v>
      </c>
      <c r="W42" s="70"/>
    </row>
    <row r="43" spans="2:23">
      <c r="B43" s="74">
        <v>2008</v>
      </c>
      <c r="C43" s="166">
        <v>418</v>
      </c>
      <c r="D43" s="167">
        <v>13</v>
      </c>
      <c r="E43" s="166">
        <v>15</v>
      </c>
      <c r="F43" s="167">
        <v>19</v>
      </c>
      <c r="G43" s="167">
        <v>0</v>
      </c>
      <c r="H43" s="168">
        <v>65</v>
      </c>
      <c r="I43" s="168">
        <v>427</v>
      </c>
      <c r="J43" s="167">
        <v>492</v>
      </c>
      <c r="K43" s="171">
        <v>522447</v>
      </c>
      <c r="L43" s="77"/>
      <c r="M43" s="78">
        <v>2008</v>
      </c>
      <c r="N43" s="166">
        <v>110</v>
      </c>
      <c r="O43" s="167">
        <v>0</v>
      </c>
      <c r="P43" s="166">
        <v>1</v>
      </c>
      <c r="Q43" s="167">
        <v>1</v>
      </c>
      <c r="R43" s="167">
        <v>0</v>
      </c>
      <c r="S43" s="168">
        <v>77</v>
      </c>
      <c r="T43" s="168">
        <v>35</v>
      </c>
      <c r="U43" s="167">
        <v>112</v>
      </c>
      <c r="V43" s="167">
        <v>26276</v>
      </c>
      <c r="W43" s="70"/>
    </row>
    <row r="44" spans="2:23">
      <c r="B44" s="63"/>
      <c r="C44" s="81">
        <f>SUM(C34:C43)/10</f>
        <v>138.80000000000001</v>
      </c>
      <c r="D44" s="81" t="s">
        <v>77</v>
      </c>
      <c r="E44" s="81" t="s">
        <v>77</v>
      </c>
      <c r="F44" s="81" t="s">
        <v>77</v>
      </c>
      <c r="G44" s="81" t="s">
        <v>77</v>
      </c>
      <c r="H44" s="81" t="s">
        <v>77</v>
      </c>
      <c r="I44" s="81" t="s">
        <v>77</v>
      </c>
      <c r="J44" s="81">
        <f>SUM(J34:J43)/10</f>
        <v>173.2</v>
      </c>
      <c r="K44" s="81">
        <f>SUM(K34:K43)/10</f>
        <v>53423.1</v>
      </c>
      <c r="L44" s="82"/>
      <c r="M44" s="69"/>
      <c r="N44" s="81" t="s">
        <v>77</v>
      </c>
      <c r="O44" s="81" t="s">
        <v>77</v>
      </c>
      <c r="P44" s="81" t="s">
        <v>77</v>
      </c>
      <c r="Q44" s="81" t="s">
        <v>77</v>
      </c>
      <c r="R44" s="81" t="s">
        <v>77</v>
      </c>
      <c r="S44" s="81" t="s">
        <v>77</v>
      </c>
      <c r="T44" s="81" t="s">
        <v>77</v>
      </c>
      <c r="U44" s="81">
        <f>SUM(U34:U43)/10</f>
        <v>164.9</v>
      </c>
      <c r="V44" s="81">
        <f>SUM(V34:V43)/10</f>
        <v>35919.699999999997</v>
      </c>
      <c r="W44" s="70"/>
    </row>
    <row r="45" spans="2:23">
      <c r="B45" s="63"/>
      <c r="C45" s="85"/>
      <c r="D45" s="85"/>
      <c r="E45" s="85"/>
      <c r="F45" s="85"/>
      <c r="G45" s="85"/>
      <c r="H45" s="85"/>
      <c r="I45" s="85" t="s">
        <v>77</v>
      </c>
      <c r="J45" s="85"/>
      <c r="K45" s="82"/>
      <c r="L45" s="82"/>
      <c r="M45" s="84"/>
      <c r="N45" s="85"/>
      <c r="O45" s="85"/>
      <c r="P45" s="85"/>
      <c r="Q45" s="85"/>
      <c r="R45" s="85"/>
      <c r="S45" s="85"/>
      <c r="T45" s="85"/>
      <c r="U45" s="85"/>
      <c r="V45" s="82"/>
      <c r="W45" s="70"/>
    </row>
    <row r="46" spans="2:23">
      <c r="B46" s="63"/>
      <c r="C46" s="69"/>
      <c r="D46" s="69"/>
      <c r="E46" s="69"/>
      <c r="F46" s="69"/>
      <c r="G46" s="69"/>
      <c r="H46" s="69"/>
      <c r="I46" s="69"/>
      <c r="J46" s="69"/>
      <c r="K46" s="69"/>
      <c r="L46" s="84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70"/>
    </row>
    <row r="47" spans="2:23">
      <c r="B47" s="63"/>
      <c r="C47" s="64"/>
      <c r="D47" s="65" t="s">
        <v>72</v>
      </c>
      <c r="E47" s="66"/>
      <c r="F47" s="66"/>
      <c r="G47" s="66" t="s">
        <v>65</v>
      </c>
      <c r="H47" s="66"/>
      <c r="I47" s="66"/>
      <c r="J47" s="66"/>
      <c r="K47" s="67"/>
      <c r="L47" s="68"/>
      <c r="M47" s="69"/>
      <c r="N47" s="64"/>
      <c r="O47" s="65" t="s">
        <v>73</v>
      </c>
      <c r="P47" s="66"/>
      <c r="Q47" s="66"/>
      <c r="R47" s="66" t="s">
        <v>65</v>
      </c>
      <c r="S47" s="66"/>
      <c r="T47" s="66"/>
      <c r="U47" s="66"/>
      <c r="V47" s="67"/>
      <c r="W47" s="70"/>
    </row>
    <row r="48" spans="2:23">
      <c r="B48" s="63"/>
      <c r="C48" s="71" t="s">
        <v>10</v>
      </c>
      <c r="D48" s="71" t="s">
        <v>11</v>
      </c>
      <c r="E48" s="71" t="s">
        <v>12</v>
      </c>
      <c r="F48" s="71" t="s">
        <v>13</v>
      </c>
      <c r="G48" s="71" t="s">
        <v>14</v>
      </c>
      <c r="H48" s="72" t="s">
        <v>5</v>
      </c>
      <c r="I48" s="72" t="s">
        <v>67</v>
      </c>
      <c r="J48" s="72" t="s">
        <v>16</v>
      </c>
      <c r="K48" s="72" t="s">
        <v>7</v>
      </c>
      <c r="L48" s="73"/>
      <c r="M48" s="69"/>
      <c r="N48" s="71" t="s">
        <v>10</v>
      </c>
      <c r="O48" s="71" t="s">
        <v>11</v>
      </c>
      <c r="P48" s="71" t="s">
        <v>12</v>
      </c>
      <c r="Q48" s="71" t="s">
        <v>13</v>
      </c>
      <c r="R48" s="71" t="s">
        <v>14</v>
      </c>
      <c r="S48" s="72" t="s">
        <v>5</v>
      </c>
      <c r="T48" s="72" t="s">
        <v>67</v>
      </c>
      <c r="U48" s="72" t="s">
        <v>16</v>
      </c>
      <c r="V48" s="72" t="s">
        <v>7</v>
      </c>
      <c r="W48" s="70"/>
    </row>
    <row r="49" spans="2:23">
      <c r="B49" s="74">
        <v>1999</v>
      </c>
      <c r="C49" s="75">
        <v>66</v>
      </c>
      <c r="D49" s="75">
        <v>0</v>
      </c>
      <c r="E49" s="75">
        <v>0</v>
      </c>
      <c r="F49" s="75">
        <v>0</v>
      </c>
      <c r="G49" s="75">
        <v>2</v>
      </c>
      <c r="H49" s="75">
        <v>67</v>
      </c>
      <c r="I49" s="75">
        <v>1</v>
      </c>
      <c r="J49" s="76">
        <v>68</v>
      </c>
      <c r="K49" s="76">
        <v>47251</v>
      </c>
      <c r="L49" s="86"/>
      <c r="M49" s="78">
        <v>1999</v>
      </c>
      <c r="N49" s="75">
        <v>4</v>
      </c>
      <c r="O49" s="75">
        <v>0</v>
      </c>
      <c r="P49" s="75">
        <v>0</v>
      </c>
      <c r="Q49" s="75">
        <v>0</v>
      </c>
      <c r="R49" s="75">
        <v>0</v>
      </c>
      <c r="S49" s="75">
        <v>4</v>
      </c>
      <c r="T49" s="75">
        <v>0</v>
      </c>
      <c r="U49" s="76">
        <v>4</v>
      </c>
      <c r="V49" s="76">
        <v>37867</v>
      </c>
      <c r="W49" s="70"/>
    </row>
    <row r="50" spans="2:23">
      <c r="B50" s="74">
        <v>2000</v>
      </c>
      <c r="C50" s="75">
        <v>51</v>
      </c>
      <c r="D50" s="75">
        <v>0</v>
      </c>
      <c r="E50" s="75">
        <v>0</v>
      </c>
      <c r="F50" s="75">
        <v>1</v>
      </c>
      <c r="G50" s="75">
        <v>0</v>
      </c>
      <c r="H50" s="75">
        <v>44</v>
      </c>
      <c r="I50" s="75">
        <v>8</v>
      </c>
      <c r="J50" s="76">
        <v>52</v>
      </c>
      <c r="K50" s="76">
        <v>1045</v>
      </c>
      <c r="L50" s="86"/>
      <c r="M50" s="78">
        <v>2000</v>
      </c>
      <c r="N50" s="75">
        <v>10</v>
      </c>
      <c r="O50" s="75">
        <v>0</v>
      </c>
      <c r="P50" s="75">
        <v>0</v>
      </c>
      <c r="Q50" s="75">
        <v>0</v>
      </c>
      <c r="R50" s="75">
        <v>0</v>
      </c>
      <c r="S50" s="75">
        <v>9</v>
      </c>
      <c r="T50" s="75">
        <v>1</v>
      </c>
      <c r="U50" s="76">
        <v>10</v>
      </c>
      <c r="V50" s="76">
        <v>5</v>
      </c>
      <c r="W50" s="70"/>
    </row>
    <row r="51" spans="2:23">
      <c r="B51" s="74">
        <v>2001</v>
      </c>
      <c r="C51" s="75">
        <v>45</v>
      </c>
      <c r="D51" s="75">
        <v>0</v>
      </c>
      <c r="E51" s="75">
        <v>0</v>
      </c>
      <c r="F51" s="75">
        <v>0</v>
      </c>
      <c r="G51" s="75">
        <v>0</v>
      </c>
      <c r="H51" s="75">
        <v>44</v>
      </c>
      <c r="I51" s="75">
        <v>1</v>
      </c>
      <c r="J51" s="76">
        <v>45</v>
      </c>
      <c r="K51" s="76">
        <v>17</v>
      </c>
      <c r="L51" s="86"/>
      <c r="M51" s="78">
        <v>2001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6">
        <v>0</v>
      </c>
      <c r="V51" s="76">
        <v>0</v>
      </c>
      <c r="W51" s="70"/>
    </row>
    <row r="52" spans="2:23">
      <c r="B52" s="74">
        <v>2002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6">
        <v>0</v>
      </c>
      <c r="K52" s="76">
        <v>0</v>
      </c>
      <c r="L52" s="86"/>
      <c r="M52" s="78">
        <v>2002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6">
        <v>0</v>
      </c>
      <c r="V52" s="76">
        <v>0</v>
      </c>
      <c r="W52" s="70"/>
    </row>
    <row r="53" spans="2:23">
      <c r="B53" s="74">
        <v>2003</v>
      </c>
      <c r="C53" s="75">
        <v>49</v>
      </c>
      <c r="D53" s="75">
        <v>0</v>
      </c>
      <c r="E53" s="75">
        <v>0</v>
      </c>
      <c r="F53" s="75">
        <v>0</v>
      </c>
      <c r="G53" s="75">
        <v>0</v>
      </c>
      <c r="H53" s="75">
        <v>43</v>
      </c>
      <c r="I53" s="75">
        <v>0</v>
      </c>
      <c r="J53" s="76">
        <v>43</v>
      </c>
      <c r="K53" s="76">
        <v>35</v>
      </c>
      <c r="L53" s="86"/>
      <c r="M53" s="78">
        <v>2003</v>
      </c>
      <c r="N53" s="75">
        <v>10</v>
      </c>
      <c r="O53" s="75">
        <v>0</v>
      </c>
      <c r="P53" s="75">
        <v>2</v>
      </c>
      <c r="Q53" s="75">
        <v>0</v>
      </c>
      <c r="R53" s="75">
        <v>0</v>
      </c>
      <c r="S53" s="75">
        <v>12</v>
      </c>
      <c r="T53" s="75">
        <v>0</v>
      </c>
      <c r="U53" s="76">
        <v>12</v>
      </c>
      <c r="V53" s="76">
        <v>616</v>
      </c>
      <c r="W53" s="70"/>
    </row>
    <row r="54" spans="2:23">
      <c r="B54" s="74">
        <v>2004</v>
      </c>
      <c r="C54" s="156">
        <v>55</v>
      </c>
      <c r="D54" s="157">
        <v>0</v>
      </c>
      <c r="E54" s="156">
        <v>0</v>
      </c>
      <c r="F54" s="157">
        <v>0</v>
      </c>
      <c r="G54" s="157">
        <v>2</v>
      </c>
      <c r="H54" s="158">
        <v>36</v>
      </c>
      <c r="I54" s="158">
        <v>21</v>
      </c>
      <c r="J54" s="158">
        <v>57</v>
      </c>
      <c r="K54" s="158">
        <v>24573</v>
      </c>
      <c r="L54" s="86"/>
      <c r="M54" s="78">
        <v>2004</v>
      </c>
      <c r="N54" s="156">
        <v>10</v>
      </c>
      <c r="O54" s="157">
        <v>0</v>
      </c>
      <c r="P54" s="156">
        <v>0</v>
      </c>
      <c r="Q54" s="157">
        <v>0</v>
      </c>
      <c r="R54" s="157">
        <v>0</v>
      </c>
      <c r="S54" s="158">
        <v>11</v>
      </c>
      <c r="T54" s="158">
        <v>0</v>
      </c>
      <c r="U54" s="157">
        <v>11</v>
      </c>
      <c r="V54" s="157">
        <v>192</v>
      </c>
      <c r="W54" s="70"/>
    </row>
    <row r="55" spans="2:23">
      <c r="B55" s="74">
        <v>2005</v>
      </c>
      <c r="C55" s="75">
        <v>39</v>
      </c>
      <c r="D55" s="75">
        <v>0</v>
      </c>
      <c r="E55" s="75">
        <v>0</v>
      </c>
      <c r="F55" s="75">
        <v>0</v>
      </c>
      <c r="G55" s="75">
        <v>0</v>
      </c>
      <c r="H55" s="75">
        <v>33</v>
      </c>
      <c r="I55" s="75">
        <v>6</v>
      </c>
      <c r="J55" s="76">
        <v>39</v>
      </c>
      <c r="K55" s="76">
        <v>209</v>
      </c>
      <c r="L55" s="86"/>
      <c r="M55" s="78">
        <v>2005</v>
      </c>
      <c r="N55" s="75">
        <v>18</v>
      </c>
      <c r="O55" s="75">
        <v>0</v>
      </c>
      <c r="P55" s="75">
        <v>1</v>
      </c>
      <c r="Q55" s="75">
        <v>0</v>
      </c>
      <c r="R55" s="75">
        <v>0</v>
      </c>
      <c r="S55" s="75">
        <v>18</v>
      </c>
      <c r="T55" s="75">
        <v>1</v>
      </c>
      <c r="U55" s="76">
        <v>19</v>
      </c>
      <c r="V55" s="76">
        <v>482</v>
      </c>
      <c r="W55" s="70"/>
    </row>
    <row r="56" spans="2:23">
      <c r="B56" s="74">
        <v>2006</v>
      </c>
      <c r="C56" s="156" t="s">
        <v>77</v>
      </c>
      <c r="D56" s="157" t="s">
        <v>77</v>
      </c>
      <c r="E56" s="156" t="s">
        <v>77</v>
      </c>
      <c r="F56" s="157" t="s">
        <v>77</v>
      </c>
      <c r="G56" s="157" t="s">
        <v>77</v>
      </c>
      <c r="H56" s="158" t="s">
        <v>77</v>
      </c>
      <c r="I56" s="158" t="s">
        <v>77</v>
      </c>
      <c r="J56" s="158">
        <v>67</v>
      </c>
      <c r="K56" s="170">
        <v>11459</v>
      </c>
      <c r="L56" s="86"/>
      <c r="M56" s="78">
        <v>2006</v>
      </c>
      <c r="N56" s="156">
        <v>0</v>
      </c>
      <c r="O56" s="157">
        <v>0</v>
      </c>
      <c r="P56" s="156">
        <v>0</v>
      </c>
      <c r="Q56" s="157">
        <v>0</v>
      </c>
      <c r="R56" s="157">
        <v>0</v>
      </c>
      <c r="S56" s="158">
        <v>0</v>
      </c>
      <c r="T56" s="158">
        <v>0</v>
      </c>
      <c r="U56" s="157">
        <v>0</v>
      </c>
      <c r="V56" s="157">
        <v>0</v>
      </c>
      <c r="W56" s="70"/>
    </row>
    <row r="57" spans="2:23">
      <c r="B57" s="74">
        <v>2007</v>
      </c>
      <c r="C57" s="166">
        <v>42</v>
      </c>
      <c r="D57" s="167">
        <v>0</v>
      </c>
      <c r="E57" s="166">
        <v>0</v>
      </c>
      <c r="F57" s="167">
        <v>0</v>
      </c>
      <c r="G57" s="167">
        <v>0</v>
      </c>
      <c r="H57" s="168">
        <v>15</v>
      </c>
      <c r="I57" s="168">
        <v>27</v>
      </c>
      <c r="J57" s="167">
        <v>42</v>
      </c>
      <c r="K57" s="167">
        <v>42</v>
      </c>
      <c r="L57" s="86"/>
      <c r="M57" s="78">
        <v>2007</v>
      </c>
      <c r="N57" s="172">
        <v>15</v>
      </c>
      <c r="O57" s="172">
        <v>0</v>
      </c>
      <c r="P57" s="172">
        <v>0</v>
      </c>
      <c r="Q57" s="172">
        <v>0</v>
      </c>
      <c r="R57" s="172">
        <v>0</v>
      </c>
      <c r="S57" s="172">
        <v>10</v>
      </c>
      <c r="T57" s="172">
        <v>3</v>
      </c>
      <c r="U57" s="173">
        <v>13</v>
      </c>
      <c r="V57" s="173">
        <v>5</v>
      </c>
      <c r="W57" s="70"/>
    </row>
    <row r="58" spans="2:23">
      <c r="B58" s="74">
        <v>2008</v>
      </c>
      <c r="C58" s="166">
        <v>50</v>
      </c>
      <c r="D58" s="167">
        <v>0</v>
      </c>
      <c r="E58" s="166">
        <v>0</v>
      </c>
      <c r="F58" s="167">
        <v>0</v>
      </c>
      <c r="G58" s="167"/>
      <c r="H58" s="168">
        <v>47</v>
      </c>
      <c r="I58" s="168">
        <v>3</v>
      </c>
      <c r="J58" s="167">
        <v>50</v>
      </c>
      <c r="K58" s="167">
        <v>80</v>
      </c>
      <c r="L58" s="86"/>
      <c r="M58" s="78">
        <v>2008</v>
      </c>
      <c r="N58" s="172">
        <v>8</v>
      </c>
      <c r="O58" s="172">
        <v>0</v>
      </c>
      <c r="P58" s="172">
        <v>0</v>
      </c>
      <c r="Q58" s="172">
        <v>0</v>
      </c>
      <c r="R58" s="172">
        <v>0</v>
      </c>
      <c r="S58" s="172">
        <v>6</v>
      </c>
      <c r="T58" s="172">
        <v>2</v>
      </c>
      <c r="U58" s="173">
        <v>8</v>
      </c>
      <c r="V58" s="173">
        <v>48</v>
      </c>
      <c r="W58" s="70"/>
    </row>
    <row r="59" spans="2:23">
      <c r="B59" s="63"/>
      <c r="C59" s="81" t="s">
        <v>77</v>
      </c>
      <c r="D59" s="81" t="s">
        <v>77</v>
      </c>
      <c r="E59" s="81" t="s">
        <v>77</v>
      </c>
      <c r="F59" s="81" t="s">
        <v>77</v>
      </c>
      <c r="G59" s="81" t="s">
        <v>77</v>
      </c>
      <c r="H59" s="81" t="s">
        <v>77</v>
      </c>
      <c r="I59" s="81" t="s">
        <v>77</v>
      </c>
      <c r="J59" s="81">
        <f>SUM(J49:J58)/10</f>
        <v>46.3</v>
      </c>
      <c r="K59" s="81">
        <f>SUM(K49:K58)/10</f>
        <v>8471.1</v>
      </c>
      <c r="L59" s="82"/>
      <c r="M59" s="69"/>
      <c r="N59" s="81">
        <f t="shared" ref="N59:V59" si="3">SUM(N49:N58)/10</f>
        <v>7.5</v>
      </c>
      <c r="O59" s="81">
        <f t="shared" si="3"/>
        <v>0</v>
      </c>
      <c r="P59" s="81">
        <f t="shared" si="3"/>
        <v>0.3</v>
      </c>
      <c r="Q59" s="81">
        <f t="shared" si="3"/>
        <v>0</v>
      </c>
      <c r="R59" s="81">
        <f t="shared" si="3"/>
        <v>0</v>
      </c>
      <c r="S59" s="81">
        <f t="shared" si="3"/>
        <v>7</v>
      </c>
      <c r="T59" s="81">
        <f t="shared" si="3"/>
        <v>0.7</v>
      </c>
      <c r="U59" s="81">
        <f t="shared" si="3"/>
        <v>7.7</v>
      </c>
      <c r="V59" s="81">
        <f t="shared" si="3"/>
        <v>3921.5</v>
      </c>
      <c r="W59" s="70"/>
    </row>
    <row r="60" spans="2:23">
      <c r="B60" s="63"/>
      <c r="C60" s="69"/>
      <c r="D60" s="69"/>
      <c r="E60" s="69"/>
      <c r="F60" s="69"/>
      <c r="G60" s="69"/>
      <c r="H60" s="69"/>
      <c r="I60" s="69"/>
      <c r="J60" s="69"/>
      <c r="K60" s="69"/>
      <c r="L60" s="84"/>
      <c r="M60" s="69"/>
      <c r="N60" s="87" t="s">
        <v>74</v>
      </c>
      <c r="O60" s="69"/>
      <c r="P60" s="69"/>
      <c r="Q60" s="69"/>
      <c r="R60" s="69"/>
      <c r="S60" s="69"/>
      <c r="T60" s="69"/>
      <c r="U60" s="69"/>
      <c r="V60" s="69"/>
      <c r="W60" s="70"/>
    </row>
    <row r="61" spans="2:23">
      <c r="B61" s="63"/>
      <c r="C61" s="69"/>
      <c r="D61" s="69"/>
      <c r="E61" s="69"/>
      <c r="F61" s="69"/>
      <c r="G61" s="69"/>
      <c r="H61" s="69"/>
      <c r="I61" s="69"/>
      <c r="J61" s="69"/>
      <c r="K61" s="69"/>
      <c r="L61" s="84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70"/>
    </row>
    <row r="62" spans="2:23">
      <c r="B62" s="63"/>
      <c r="C62" s="64"/>
      <c r="D62" s="65" t="s">
        <v>75</v>
      </c>
      <c r="E62" s="66"/>
      <c r="F62" s="66"/>
      <c r="G62" s="66" t="s">
        <v>65</v>
      </c>
      <c r="H62" s="66"/>
      <c r="I62" s="66"/>
      <c r="J62" s="66"/>
      <c r="K62" s="67"/>
      <c r="L62" s="84"/>
      <c r="M62" s="88"/>
      <c r="N62" s="89"/>
      <c r="O62" s="90"/>
      <c r="P62" s="91" t="s">
        <v>76</v>
      </c>
      <c r="Q62" s="91"/>
      <c r="R62" s="92"/>
      <c r="S62" s="93" t="s">
        <v>65</v>
      </c>
      <c r="T62" s="92"/>
      <c r="U62" s="92"/>
      <c r="V62" s="94"/>
      <c r="W62" s="70"/>
    </row>
    <row r="63" spans="2:23">
      <c r="B63" s="63"/>
      <c r="C63" s="71" t="s">
        <v>10</v>
      </c>
      <c r="D63" s="71" t="s">
        <v>11</v>
      </c>
      <c r="E63" s="71" t="s">
        <v>12</v>
      </c>
      <c r="F63" s="71" t="s">
        <v>13</v>
      </c>
      <c r="G63" s="71" t="s">
        <v>14</v>
      </c>
      <c r="H63" s="72" t="s">
        <v>5</v>
      </c>
      <c r="I63" s="72" t="s">
        <v>67</v>
      </c>
      <c r="J63" s="72" t="s">
        <v>16</v>
      </c>
      <c r="K63" s="72" t="s">
        <v>7</v>
      </c>
      <c r="L63" s="84"/>
      <c r="M63" s="69"/>
      <c r="N63" s="71" t="s">
        <v>10</v>
      </c>
      <c r="O63" s="71" t="s">
        <v>11</v>
      </c>
      <c r="P63" s="71" t="s">
        <v>12</v>
      </c>
      <c r="Q63" s="71" t="s">
        <v>13</v>
      </c>
      <c r="R63" s="71" t="s">
        <v>14</v>
      </c>
      <c r="S63" s="72" t="s">
        <v>5</v>
      </c>
      <c r="T63" s="72" t="s">
        <v>67</v>
      </c>
      <c r="U63" s="72" t="s">
        <v>16</v>
      </c>
      <c r="V63" s="72" t="s">
        <v>7</v>
      </c>
      <c r="W63" s="70"/>
    </row>
    <row r="64" spans="2:23">
      <c r="B64" s="74">
        <v>1999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6">
        <v>0</v>
      </c>
      <c r="K64" s="76">
        <v>0</v>
      </c>
      <c r="L64" s="69"/>
      <c r="M64" s="95">
        <v>1999</v>
      </c>
      <c r="N64" s="75">
        <v>1096</v>
      </c>
      <c r="O64" s="75">
        <v>5</v>
      </c>
      <c r="P64" s="75">
        <v>8</v>
      </c>
      <c r="Q64" s="75">
        <v>11</v>
      </c>
      <c r="R64" s="75">
        <v>6</v>
      </c>
      <c r="S64" s="75">
        <v>515</v>
      </c>
      <c r="T64" s="75">
        <v>612</v>
      </c>
      <c r="U64" s="76">
        <v>1127</v>
      </c>
      <c r="V64" s="76">
        <v>316285</v>
      </c>
      <c r="W64" s="70"/>
    </row>
    <row r="65" spans="2:23">
      <c r="B65" s="74">
        <v>2000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6">
        <v>0</v>
      </c>
      <c r="K65" s="76">
        <v>0</v>
      </c>
      <c r="L65" s="69"/>
      <c r="M65" s="95">
        <v>2000</v>
      </c>
      <c r="N65" s="75">
        <v>727</v>
      </c>
      <c r="O65" s="75">
        <v>2</v>
      </c>
      <c r="P65" s="75">
        <v>1</v>
      </c>
      <c r="Q65" s="75">
        <v>4</v>
      </c>
      <c r="R65" s="75">
        <v>1</v>
      </c>
      <c r="S65" s="75">
        <v>510</v>
      </c>
      <c r="T65" s="75">
        <v>225</v>
      </c>
      <c r="U65" s="76">
        <v>735</v>
      </c>
      <c r="V65" s="76">
        <v>58463</v>
      </c>
      <c r="W65" s="70"/>
    </row>
    <row r="66" spans="2:23">
      <c r="B66" s="74">
        <v>2001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6">
        <v>0</v>
      </c>
      <c r="K66" s="76">
        <v>0</v>
      </c>
      <c r="L66" s="69"/>
      <c r="M66" s="174">
        <v>2001</v>
      </c>
      <c r="N66" s="75">
        <v>1125</v>
      </c>
      <c r="O66" s="75">
        <v>6</v>
      </c>
      <c r="P66" s="75">
        <v>4</v>
      </c>
      <c r="Q66" s="75">
        <v>6</v>
      </c>
      <c r="R66" s="75">
        <v>4</v>
      </c>
      <c r="S66" s="75">
        <v>471</v>
      </c>
      <c r="T66" s="75">
        <v>674</v>
      </c>
      <c r="U66" s="76">
        <v>1145</v>
      </c>
      <c r="V66" s="76">
        <v>105755</v>
      </c>
      <c r="W66" s="70"/>
    </row>
    <row r="67" spans="2:23">
      <c r="B67" s="74">
        <v>2002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6">
        <v>0</v>
      </c>
      <c r="K67" s="76">
        <v>0</v>
      </c>
      <c r="L67" s="69"/>
      <c r="M67" s="95">
        <v>2002</v>
      </c>
      <c r="N67" s="75">
        <v>620</v>
      </c>
      <c r="O67" s="75">
        <v>2</v>
      </c>
      <c r="P67" s="75">
        <v>3</v>
      </c>
      <c r="Q67" s="75">
        <v>3</v>
      </c>
      <c r="R67" s="75">
        <v>1</v>
      </c>
      <c r="S67" s="75">
        <v>363</v>
      </c>
      <c r="T67" s="75">
        <v>215</v>
      </c>
      <c r="U67" s="76">
        <v>578</v>
      </c>
      <c r="V67" s="76">
        <v>30189</v>
      </c>
      <c r="W67" s="70"/>
    </row>
    <row r="68" spans="2:23">
      <c r="B68" s="74">
        <v>2003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6">
        <v>0</v>
      </c>
      <c r="K68" s="76">
        <v>0</v>
      </c>
      <c r="L68" s="69"/>
      <c r="M68" s="95">
        <v>2003</v>
      </c>
      <c r="N68" s="75">
        <v>1281</v>
      </c>
      <c r="O68" s="75">
        <v>10</v>
      </c>
      <c r="P68" s="75">
        <v>9</v>
      </c>
      <c r="Q68" s="75">
        <v>3</v>
      </c>
      <c r="R68" s="75">
        <v>3</v>
      </c>
      <c r="S68" s="75">
        <v>381</v>
      </c>
      <c r="T68" s="75">
        <v>919</v>
      </c>
      <c r="U68" s="76">
        <v>1300</v>
      </c>
      <c r="V68" s="76">
        <v>38950</v>
      </c>
      <c r="W68" s="70"/>
    </row>
    <row r="69" spans="2:23">
      <c r="B69" s="74">
        <v>2004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6">
        <v>0</v>
      </c>
      <c r="K69" s="76">
        <v>0</v>
      </c>
      <c r="L69" s="69"/>
      <c r="M69" s="78">
        <v>2004</v>
      </c>
      <c r="N69" s="75">
        <v>1031</v>
      </c>
      <c r="O69" s="75">
        <v>0</v>
      </c>
      <c r="P69" s="75">
        <v>3</v>
      </c>
      <c r="Q69" s="75">
        <v>1</v>
      </c>
      <c r="R69" s="75">
        <v>2</v>
      </c>
      <c r="S69" s="75">
        <v>496</v>
      </c>
      <c r="T69" s="75">
        <v>544</v>
      </c>
      <c r="U69" s="76">
        <v>1040</v>
      </c>
      <c r="V69" s="76">
        <v>36671</v>
      </c>
      <c r="W69" s="70"/>
    </row>
    <row r="70" spans="2:23">
      <c r="B70" s="74">
        <v>2005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6">
        <v>0</v>
      </c>
      <c r="K70" s="76">
        <v>0</v>
      </c>
      <c r="L70" s="69"/>
      <c r="M70" s="78">
        <v>2005</v>
      </c>
      <c r="N70" s="75">
        <v>536</v>
      </c>
      <c r="O70" s="75">
        <v>2</v>
      </c>
      <c r="P70" s="75">
        <v>3</v>
      </c>
      <c r="Q70" s="75">
        <v>2</v>
      </c>
      <c r="R70" s="75">
        <v>0</v>
      </c>
      <c r="S70" s="75">
        <v>384</v>
      </c>
      <c r="T70" s="75">
        <v>161</v>
      </c>
      <c r="U70" s="76">
        <v>545</v>
      </c>
      <c r="V70" s="76">
        <v>8568</v>
      </c>
      <c r="W70" s="70"/>
    </row>
    <row r="71" spans="2:23">
      <c r="B71" s="74">
        <v>2006</v>
      </c>
      <c r="C71" s="156">
        <v>0</v>
      </c>
      <c r="D71" s="157">
        <v>0</v>
      </c>
      <c r="E71" s="156">
        <v>0</v>
      </c>
      <c r="F71" s="157">
        <v>0</v>
      </c>
      <c r="G71" s="157">
        <v>0</v>
      </c>
      <c r="H71" s="158">
        <v>0</v>
      </c>
      <c r="I71" s="158">
        <v>0</v>
      </c>
      <c r="J71" s="157">
        <v>0</v>
      </c>
      <c r="K71" s="157">
        <v>0</v>
      </c>
      <c r="L71" s="69"/>
      <c r="M71" s="175">
        <v>2006</v>
      </c>
      <c r="N71" s="176" t="s">
        <v>77</v>
      </c>
      <c r="O71" s="176" t="s">
        <v>77</v>
      </c>
      <c r="P71" s="176" t="s">
        <v>77</v>
      </c>
      <c r="Q71" s="176" t="s">
        <v>77</v>
      </c>
      <c r="R71" s="176" t="s">
        <v>77</v>
      </c>
      <c r="S71" s="176" t="s">
        <v>77</v>
      </c>
      <c r="T71" s="176" t="s">
        <v>77</v>
      </c>
      <c r="U71" s="177">
        <v>995</v>
      </c>
      <c r="V71" s="177">
        <v>217042</v>
      </c>
      <c r="W71" s="70"/>
    </row>
    <row r="72" spans="2:23">
      <c r="B72" s="74">
        <v>2007</v>
      </c>
      <c r="C72" s="172">
        <v>0</v>
      </c>
      <c r="D72" s="172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  <c r="J72" s="173">
        <v>0</v>
      </c>
      <c r="K72" s="173">
        <v>0</v>
      </c>
      <c r="L72" s="69"/>
      <c r="M72" s="78">
        <v>2007</v>
      </c>
      <c r="N72" s="112">
        <v>788</v>
      </c>
      <c r="O72" s="75">
        <v>3</v>
      </c>
      <c r="P72" s="75">
        <v>3</v>
      </c>
      <c r="Q72" s="75">
        <v>6</v>
      </c>
      <c r="R72" s="75">
        <v>3</v>
      </c>
      <c r="S72" s="75">
        <v>395</v>
      </c>
      <c r="T72" s="75">
        <v>402</v>
      </c>
      <c r="U72" s="75">
        <v>797</v>
      </c>
      <c r="V72" s="76">
        <v>126196</v>
      </c>
      <c r="W72" s="70"/>
    </row>
    <row r="73" spans="2:23">
      <c r="B73" s="74">
        <v>2008</v>
      </c>
      <c r="C73" s="172">
        <v>4</v>
      </c>
      <c r="D73" s="172">
        <v>0</v>
      </c>
      <c r="E73" s="172">
        <v>0</v>
      </c>
      <c r="F73" s="172">
        <v>0</v>
      </c>
      <c r="G73" s="172">
        <v>0</v>
      </c>
      <c r="H73" s="172">
        <v>2</v>
      </c>
      <c r="I73" s="172">
        <v>2</v>
      </c>
      <c r="J73" s="173">
        <v>4</v>
      </c>
      <c r="K73" s="173">
        <v>0</v>
      </c>
      <c r="L73" s="69"/>
      <c r="M73" s="78">
        <v>2008</v>
      </c>
      <c r="N73" s="112">
        <v>939</v>
      </c>
      <c r="O73" s="75">
        <v>14</v>
      </c>
      <c r="P73" s="75">
        <v>17</v>
      </c>
      <c r="Q73" s="75">
        <v>25</v>
      </c>
      <c r="R73" s="75">
        <v>31</v>
      </c>
      <c r="S73" s="75">
        <v>408</v>
      </c>
      <c r="T73" s="75">
        <v>620</v>
      </c>
      <c r="U73" s="75">
        <v>1028</v>
      </c>
      <c r="V73" s="76">
        <v>666688</v>
      </c>
      <c r="W73" s="70"/>
    </row>
    <row r="74" spans="2:23">
      <c r="B74" s="63"/>
      <c r="C74" s="81">
        <f t="shared" ref="C74:K74" si="4">SUM(C64:C73)/10</f>
        <v>0.4</v>
      </c>
      <c r="D74" s="81">
        <f t="shared" si="4"/>
        <v>0</v>
      </c>
      <c r="E74" s="81">
        <f t="shared" si="4"/>
        <v>0</v>
      </c>
      <c r="F74" s="81">
        <f t="shared" si="4"/>
        <v>0</v>
      </c>
      <c r="G74" s="81">
        <f t="shared" si="4"/>
        <v>0</v>
      </c>
      <c r="H74" s="81">
        <f t="shared" si="4"/>
        <v>0.2</v>
      </c>
      <c r="I74" s="81">
        <f t="shared" si="4"/>
        <v>0.2</v>
      </c>
      <c r="J74" s="81">
        <f t="shared" si="4"/>
        <v>0.4</v>
      </c>
      <c r="K74" s="81">
        <f t="shared" si="4"/>
        <v>0</v>
      </c>
      <c r="L74" s="69"/>
      <c r="M74" s="69"/>
      <c r="N74" s="81" t="s">
        <v>77</v>
      </c>
      <c r="O74" s="81" t="s">
        <v>77</v>
      </c>
      <c r="P74" s="81" t="s">
        <v>77</v>
      </c>
      <c r="Q74" s="81" t="s">
        <v>77</v>
      </c>
      <c r="R74" s="81" t="s">
        <v>77</v>
      </c>
      <c r="S74" s="81" t="s">
        <v>77</v>
      </c>
      <c r="T74" s="81" t="s">
        <v>77</v>
      </c>
      <c r="U74" s="81">
        <f>SUM(U64:U73)/10</f>
        <v>929</v>
      </c>
      <c r="V74" s="81">
        <f>SUM(V64:V73)/10</f>
        <v>160480.70000000001</v>
      </c>
      <c r="W74" s="70"/>
    </row>
    <row r="75" spans="2:23" ht="13.5" thickBot="1"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</row>
    <row r="76" spans="2:23" ht="13.5" thickTop="1">
      <c r="C76" t="s">
        <v>142</v>
      </c>
    </row>
  </sheetData>
  <pageMargins left="0" right="0" top="1" bottom="1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T10" sqref="T10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147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136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44"/>
      <c r="D8" s="144" t="s">
        <v>132</v>
      </c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41"/>
      <c r="I10" s="141"/>
      <c r="J10" s="191" t="s">
        <v>130</v>
      </c>
      <c r="K10" s="192"/>
      <c r="L10" s="192"/>
      <c r="M10" s="192"/>
      <c r="N10" s="193"/>
      <c r="O10" s="141"/>
      <c r="P10" s="14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6</v>
      </c>
      <c r="D13" s="133"/>
      <c r="E13" s="133"/>
      <c r="F13" s="133"/>
      <c r="G13" s="133"/>
      <c r="H13" s="130">
        <f t="shared" ref="H13:H21" si="0">SUM(C13:G13)</f>
        <v>6</v>
      </c>
      <c r="I13" s="133">
        <v>11</v>
      </c>
      <c r="J13" s="133"/>
      <c r="K13" s="133"/>
      <c r="L13" s="133"/>
      <c r="M13" s="133"/>
      <c r="N13" s="133"/>
      <c r="O13" s="135">
        <f t="shared" ref="O13:O21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11</v>
      </c>
      <c r="D14" s="133" t="s">
        <v>77</v>
      </c>
      <c r="E14" s="133"/>
      <c r="F14" s="133" t="s">
        <v>77</v>
      </c>
      <c r="G14" s="133"/>
      <c r="H14" s="130">
        <f t="shared" si="0"/>
        <v>11</v>
      </c>
      <c r="I14" s="133">
        <v>5</v>
      </c>
      <c r="J14" s="133"/>
      <c r="K14" s="133"/>
      <c r="L14" s="133"/>
      <c r="M14" s="133"/>
      <c r="N14" s="133"/>
      <c r="O14" s="135">
        <f t="shared" si="1"/>
        <v>0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8</v>
      </c>
      <c r="D15" s="133"/>
      <c r="E15" s="133"/>
      <c r="F15" s="133"/>
      <c r="G15" s="133"/>
      <c r="H15" s="130">
        <f t="shared" si="0"/>
        <v>8</v>
      </c>
      <c r="I15" s="133">
        <v>2</v>
      </c>
      <c r="J15" s="133">
        <v>15</v>
      </c>
      <c r="K15" s="133"/>
      <c r="L15" s="133"/>
      <c r="M15" s="133"/>
      <c r="N15" s="133"/>
      <c r="O15" s="135">
        <f t="shared" si="1"/>
        <v>15</v>
      </c>
      <c r="P15" s="133">
        <v>105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7</v>
      </c>
      <c r="D16" s="133"/>
      <c r="E16" s="133" t="s">
        <v>77</v>
      </c>
      <c r="F16" s="133"/>
      <c r="G16" s="133" t="s">
        <v>77</v>
      </c>
      <c r="H16" s="130">
        <f t="shared" si="0"/>
        <v>7</v>
      </c>
      <c r="I16" s="133">
        <v>4</v>
      </c>
      <c r="J16" s="133" t="s">
        <v>77</v>
      </c>
      <c r="K16" s="133" t="s">
        <v>77</v>
      </c>
      <c r="L16" s="133"/>
      <c r="M16" s="133"/>
      <c r="N16" s="133"/>
      <c r="O16" s="130">
        <f t="shared" si="1"/>
        <v>0</v>
      </c>
      <c r="P16" s="133">
        <v>0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10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10</v>
      </c>
      <c r="I17" s="133">
        <v>3</v>
      </c>
      <c r="J17" s="133" t="s">
        <v>77</v>
      </c>
      <c r="K17" s="133" t="s">
        <v>77</v>
      </c>
      <c r="L17" s="133" t="s">
        <v>77</v>
      </c>
      <c r="M17" s="133"/>
      <c r="N17" s="133"/>
      <c r="O17" s="130">
        <f t="shared" si="1"/>
        <v>0</v>
      </c>
      <c r="P17" s="133">
        <v>0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10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f t="shared" si="0"/>
        <v>10</v>
      </c>
      <c r="I18" s="133">
        <v>6</v>
      </c>
      <c r="J18" s="133">
        <v>1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1</v>
      </c>
      <c r="P18" s="133">
        <v>0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6</v>
      </c>
      <c r="D19" s="133" t="s">
        <v>77</v>
      </c>
      <c r="E19" s="133"/>
      <c r="F19" s="133"/>
      <c r="G19" s="133"/>
      <c r="H19" s="130">
        <f t="shared" si="0"/>
        <v>6</v>
      </c>
      <c r="I19" s="133">
        <v>1</v>
      </c>
      <c r="J19" s="133">
        <v>1</v>
      </c>
      <c r="K19" s="133"/>
      <c r="L19" s="133"/>
      <c r="M19" s="133"/>
      <c r="N19" s="133"/>
      <c r="O19" s="130">
        <f t="shared" si="1"/>
        <v>1</v>
      </c>
      <c r="P19" s="133">
        <v>1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2</v>
      </c>
      <c r="D20" s="133"/>
      <c r="E20" s="133"/>
      <c r="F20" s="133"/>
      <c r="G20" s="133"/>
      <c r="H20" s="130">
        <f t="shared" si="0"/>
        <v>2</v>
      </c>
      <c r="I20" s="133">
        <v>44</v>
      </c>
      <c r="J20" s="133" t="s">
        <v>77</v>
      </c>
      <c r="K20" s="133"/>
      <c r="L20" s="133"/>
      <c r="M20" s="133"/>
      <c r="N20" s="133"/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1</v>
      </c>
      <c r="D21" s="133"/>
      <c r="E21" s="133"/>
      <c r="F21" s="133"/>
      <c r="G21" s="134"/>
      <c r="H21" s="131">
        <f t="shared" si="0"/>
        <v>1</v>
      </c>
      <c r="I21" s="134">
        <v>0.25</v>
      </c>
      <c r="J21" s="134"/>
      <c r="K21" s="133"/>
      <c r="L21" s="133"/>
      <c r="M21" s="133"/>
      <c r="N21" s="133"/>
      <c r="O21" s="130">
        <f t="shared" si="1"/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>SUM(C13:C21)</f>
        <v>61</v>
      </c>
      <c r="D22" s="130">
        <f>SUM(D13:D20)</f>
        <v>0</v>
      </c>
      <c r="E22" s="130">
        <f>SUM(E13:E20)</f>
        <v>0</v>
      </c>
      <c r="F22" s="130">
        <f>SUM(F13:F20)</f>
        <v>0</v>
      </c>
      <c r="G22" s="131">
        <f>SUM(G13:G20)</f>
        <v>0</v>
      </c>
      <c r="H22" s="131">
        <f>SUM(H13:H21)</f>
        <v>61</v>
      </c>
      <c r="I22" s="131">
        <f>SUM(I13:I21)</f>
        <v>76.25</v>
      </c>
      <c r="J22" s="131">
        <f>SUM(J13:J21)</f>
        <v>17</v>
      </c>
      <c r="K22" s="130">
        <f t="shared" ref="K22:O22" si="2">SUM(K13:K20)</f>
        <v>0</v>
      </c>
      <c r="L22" s="130">
        <f t="shared" si="2"/>
        <v>0</v>
      </c>
      <c r="M22" s="130">
        <f t="shared" si="2"/>
        <v>0</v>
      </c>
      <c r="N22" s="130">
        <f t="shared" si="2"/>
        <v>0</v>
      </c>
      <c r="O22" s="130">
        <f t="shared" si="2"/>
        <v>17</v>
      </c>
      <c r="P22" s="130">
        <f>SUM(P13:P21)</f>
        <v>106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78</v>
      </c>
      <c r="I23" s="125">
        <f>SUM(I22,P22)</f>
        <v>182.25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L3" sqref="L3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 t="s">
        <v>77</v>
      </c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148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136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143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41"/>
      <c r="I10" s="141"/>
      <c r="J10" s="191" t="s">
        <v>130</v>
      </c>
      <c r="K10" s="192"/>
      <c r="L10" s="192"/>
      <c r="M10" s="192"/>
      <c r="N10" s="193"/>
      <c r="O10" s="141"/>
      <c r="P10" s="14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2</v>
      </c>
      <c r="D13" s="133"/>
      <c r="E13" s="133"/>
      <c r="F13" s="133"/>
      <c r="G13" s="133"/>
      <c r="H13" s="130">
        <f t="shared" ref="H13:H21" si="0">SUM(C13:G13)</f>
        <v>2</v>
      </c>
      <c r="I13" s="133">
        <v>4</v>
      </c>
      <c r="J13" s="133"/>
      <c r="K13" s="133"/>
      <c r="L13" s="133"/>
      <c r="M13" s="133"/>
      <c r="N13" s="133"/>
      <c r="O13" s="135">
        <f t="shared" ref="O13:O21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5</v>
      </c>
      <c r="D14" s="133" t="s">
        <v>77</v>
      </c>
      <c r="E14" s="133"/>
      <c r="F14" s="133" t="s">
        <v>77</v>
      </c>
      <c r="G14" s="133"/>
      <c r="H14" s="130">
        <f t="shared" si="0"/>
        <v>5</v>
      </c>
      <c r="I14" s="133">
        <v>2</v>
      </c>
      <c r="J14" s="133"/>
      <c r="K14" s="133"/>
      <c r="L14" s="133"/>
      <c r="M14" s="133"/>
      <c r="N14" s="133"/>
      <c r="O14" s="135">
        <f t="shared" si="1"/>
        <v>0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1</v>
      </c>
      <c r="D15" s="133"/>
      <c r="E15" s="133"/>
      <c r="F15" s="133"/>
      <c r="G15" s="133"/>
      <c r="H15" s="130">
        <f t="shared" si="0"/>
        <v>1</v>
      </c>
      <c r="I15" s="133">
        <v>1</v>
      </c>
      <c r="J15" s="133">
        <v>38</v>
      </c>
      <c r="K15" s="133">
        <v>4</v>
      </c>
      <c r="L15" s="133">
        <v>0</v>
      </c>
      <c r="M15" s="133">
        <v>1</v>
      </c>
      <c r="N15" s="133">
        <v>3</v>
      </c>
      <c r="O15" s="135">
        <f t="shared" si="1"/>
        <v>46</v>
      </c>
      <c r="P15" s="133">
        <v>9495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2</v>
      </c>
      <c r="D16" s="133"/>
      <c r="E16" s="133" t="s">
        <v>77</v>
      </c>
      <c r="F16" s="133"/>
      <c r="G16" s="133" t="s">
        <v>77</v>
      </c>
      <c r="H16" s="130">
        <f t="shared" si="0"/>
        <v>2</v>
      </c>
      <c r="I16" s="133">
        <v>7</v>
      </c>
      <c r="J16" s="133">
        <v>2</v>
      </c>
      <c r="K16" s="133" t="s">
        <v>77</v>
      </c>
      <c r="L16" s="133"/>
      <c r="M16" s="133"/>
      <c r="N16" s="133">
        <v>1</v>
      </c>
      <c r="O16" s="130">
        <f t="shared" si="1"/>
        <v>3</v>
      </c>
      <c r="P16" s="133">
        <v>22667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1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1</v>
      </c>
      <c r="I17" s="133">
        <v>0</v>
      </c>
      <c r="J17" s="133">
        <v>20</v>
      </c>
      <c r="K17" s="133" t="s">
        <v>77</v>
      </c>
      <c r="L17" s="133">
        <v>1</v>
      </c>
      <c r="M17" s="133"/>
      <c r="N17" s="133"/>
      <c r="O17" s="130">
        <f t="shared" si="1"/>
        <v>21</v>
      </c>
      <c r="P17" s="133">
        <v>22040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7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f t="shared" si="0"/>
        <v>7</v>
      </c>
      <c r="I18" s="133">
        <v>21</v>
      </c>
      <c r="J18" s="133">
        <v>1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1</v>
      </c>
      <c r="P18" s="133">
        <v>22877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3</v>
      </c>
      <c r="D19" s="133" t="s">
        <v>77</v>
      </c>
      <c r="E19" s="133"/>
      <c r="F19" s="133"/>
      <c r="G19" s="133"/>
      <c r="H19" s="130">
        <f t="shared" si="0"/>
        <v>3</v>
      </c>
      <c r="I19" s="133">
        <v>6</v>
      </c>
      <c r="J19" s="133" t="s">
        <v>77</v>
      </c>
      <c r="K19" s="133"/>
      <c r="L19" s="133"/>
      <c r="M19" s="133"/>
      <c r="N19" s="133"/>
      <c r="O19" s="130">
        <f t="shared" si="1"/>
        <v>0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0</v>
      </c>
      <c r="D20" s="133"/>
      <c r="E20" s="133"/>
      <c r="F20" s="133"/>
      <c r="G20" s="133"/>
      <c r="H20" s="130">
        <f t="shared" si="0"/>
        <v>0</v>
      </c>
      <c r="I20" s="133">
        <v>0</v>
      </c>
      <c r="J20" s="133" t="s">
        <v>77</v>
      </c>
      <c r="K20" s="133"/>
      <c r="L20" s="133"/>
      <c r="M20" s="133"/>
      <c r="N20" s="133"/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0</v>
      </c>
      <c r="D21" s="133"/>
      <c r="E21" s="133"/>
      <c r="F21" s="133"/>
      <c r="G21" s="134"/>
      <c r="H21" s="131">
        <f t="shared" si="0"/>
        <v>0</v>
      </c>
      <c r="I21" s="134">
        <v>0</v>
      </c>
      <c r="J21" s="134"/>
      <c r="K21" s="133"/>
      <c r="L21" s="133"/>
      <c r="M21" s="133"/>
      <c r="N21" s="133"/>
      <c r="O21" s="130">
        <f t="shared" si="1"/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>SUM(C13:C21)</f>
        <v>21</v>
      </c>
      <c r="D22" s="130">
        <f>SUM(D13:D20)</f>
        <v>0</v>
      </c>
      <c r="E22" s="130">
        <f>SUM(E13:E20)</f>
        <v>0</v>
      </c>
      <c r="F22" s="130">
        <f>SUM(F13:F20)</f>
        <v>0</v>
      </c>
      <c r="G22" s="131">
        <f>SUM(G13:G20)</f>
        <v>0</v>
      </c>
      <c r="H22" s="131">
        <f>SUM(H13:H21)</f>
        <v>21</v>
      </c>
      <c r="I22" s="131">
        <f>SUM(I13:I21)</f>
        <v>41</v>
      </c>
      <c r="J22" s="131">
        <f>SUM(J13:J20)</f>
        <v>61</v>
      </c>
      <c r="K22" s="130">
        <f>SUM(K13:K20)</f>
        <v>4</v>
      </c>
      <c r="L22" s="130">
        <f>SUM(L13:L20)</f>
        <v>1</v>
      </c>
      <c r="M22" s="130">
        <f>SUM(M13:M20)</f>
        <v>1</v>
      </c>
      <c r="N22" s="130">
        <f>SUM(N13:N20)</f>
        <v>4</v>
      </c>
      <c r="O22" s="130">
        <f>SUM(O13:O21)</f>
        <v>71</v>
      </c>
      <c r="P22" s="130">
        <f>SUM(P13:P21)</f>
        <v>77079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92</v>
      </c>
      <c r="I23" s="125">
        <f>SUM(I22,P22)</f>
        <v>77120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Normal="100" workbookViewId="0">
      <selection activeCell="F3" sqref="F3:M3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256" width="8.85546875" style="114"/>
    <col min="257" max="257" width="2.5703125" style="114" customWidth="1"/>
    <col min="258" max="258" width="19.140625" style="114" customWidth="1"/>
    <col min="259" max="259" width="7.5703125" style="114" customWidth="1"/>
    <col min="260" max="262" width="7.7109375" style="114" customWidth="1"/>
    <col min="263" max="263" width="8.28515625" style="114" customWidth="1"/>
    <col min="264" max="272" width="7.7109375" style="114" customWidth="1"/>
    <col min="273" max="279" width="6.7109375" style="114" customWidth="1"/>
    <col min="280" max="282" width="9.7109375" style="114" customWidth="1"/>
    <col min="283" max="512" width="8.85546875" style="114"/>
    <col min="513" max="513" width="2.5703125" style="114" customWidth="1"/>
    <col min="514" max="514" width="19.140625" style="114" customWidth="1"/>
    <col min="515" max="515" width="7.5703125" style="114" customWidth="1"/>
    <col min="516" max="518" width="7.7109375" style="114" customWidth="1"/>
    <col min="519" max="519" width="8.28515625" style="114" customWidth="1"/>
    <col min="520" max="528" width="7.7109375" style="114" customWidth="1"/>
    <col min="529" max="535" width="6.7109375" style="114" customWidth="1"/>
    <col min="536" max="538" width="9.7109375" style="114" customWidth="1"/>
    <col min="539" max="768" width="8.85546875" style="114"/>
    <col min="769" max="769" width="2.5703125" style="114" customWidth="1"/>
    <col min="770" max="770" width="19.140625" style="114" customWidth="1"/>
    <col min="771" max="771" width="7.5703125" style="114" customWidth="1"/>
    <col min="772" max="774" width="7.7109375" style="114" customWidth="1"/>
    <col min="775" max="775" width="8.28515625" style="114" customWidth="1"/>
    <col min="776" max="784" width="7.7109375" style="114" customWidth="1"/>
    <col min="785" max="791" width="6.7109375" style="114" customWidth="1"/>
    <col min="792" max="794" width="9.7109375" style="114" customWidth="1"/>
    <col min="795" max="1024" width="8.85546875" style="114"/>
    <col min="1025" max="1025" width="2.5703125" style="114" customWidth="1"/>
    <col min="1026" max="1026" width="19.140625" style="114" customWidth="1"/>
    <col min="1027" max="1027" width="7.5703125" style="114" customWidth="1"/>
    <col min="1028" max="1030" width="7.7109375" style="114" customWidth="1"/>
    <col min="1031" max="1031" width="8.28515625" style="114" customWidth="1"/>
    <col min="1032" max="1040" width="7.7109375" style="114" customWidth="1"/>
    <col min="1041" max="1047" width="6.7109375" style="114" customWidth="1"/>
    <col min="1048" max="1050" width="9.7109375" style="114" customWidth="1"/>
    <col min="1051" max="1280" width="8.85546875" style="114"/>
    <col min="1281" max="1281" width="2.5703125" style="114" customWidth="1"/>
    <col min="1282" max="1282" width="19.140625" style="114" customWidth="1"/>
    <col min="1283" max="1283" width="7.5703125" style="114" customWidth="1"/>
    <col min="1284" max="1286" width="7.7109375" style="114" customWidth="1"/>
    <col min="1287" max="1287" width="8.28515625" style="114" customWidth="1"/>
    <col min="1288" max="1296" width="7.7109375" style="114" customWidth="1"/>
    <col min="1297" max="1303" width="6.7109375" style="114" customWidth="1"/>
    <col min="1304" max="1306" width="9.7109375" style="114" customWidth="1"/>
    <col min="1307" max="1536" width="8.85546875" style="114"/>
    <col min="1537" max="1537" width="2.5703125" style="114" customWidth="1"/>
    <col min="1538" max="1538" width="19.140625" style="114" customWidth="1"/>
    <col min="1539" max="1539" width="7.5703125" style="114" customWidth="1"/>
    <col min="1540" max="1542" width="7.7109375" style="114" customWidth="1"/>
    <col min="1543" max="1543" width="8.28515625" style="114" customWidth="1"/>
    <col min="1544" max="1552" width="7.7109375" style="114" customWidth="1"/>
    <col min="1553" max="1559" width="6.7109375" style="114" customWidth="1"/>
    <col min="1560" max="1562" width="9.7109375" style="114" customWidth="1"/>
    <col min="1563" max="1792" width="8.85546875" style="114"/>
    <col min="1793" max="1793" width="2.5703125" style="114" customWidth="1"/>
    <col min="1794" max="1794" width="19.140625" style="114" customWidth="1"/>
    <col min="1795" max="1795" width="7.5703125" style="114" customWidth="1"/>
    <col min="1796" max="1798" width="7.7109375" style="114" customWidth="1"/>
    <col min="1799" max="1799" width="8.28515625" style="114" customWidth="1"/>
    <col min="1800" max="1808" width="7.7109375" style="114" customWidth="1"/>
    <col min="1809" max="1815" width="6.7109375" style="114" customWidth="1"/>
    <col min="1816" max="1818" width="9.7109375" style="114" customWidth="1"/>
    <col min="1819" max="2048" width="8.85546875" style="114"/>
    <col min="2049" max="2049" width="2.5703125" style="114" customWidth="1"/>
    <col min="2050" max="2050" width="19.140625" style="114" customWidth="1"/>
    <col min="2051" max="2051" width="7.5703125" style="114" customWidth="1"/>
    <col min="2052" max="2054" width="7.7109375" style="114" customWidth="1"/>
    <col min="2055" max="2055" width="8.28515625" style="114" customWidth="1"/>
    <col min="2056" max="2064" width="7.7109375" style="114" customWidth="1"/>
    <col min="2065" max="2071" width="6.7109375" style="114" customWidth="1"/>
    <col min="2072" max="2074" width="9.7109375" style="114" customWidth="1"/>
    <col min="2075" max="2304" width="8.85546875" style="114"/>
    <col min="2305" max="2305" width="2.5703125" style="114" customWidth="1"/>
    <col min="2306" max="2306" width="19.140625" style="114" customWidth="1"/>
    <col min="2307" max="2307" width="7.5703125" style="114" customWidth="1"/>
    <col min="2308" max="2310" width="7.7109375" style="114" customWidth="1"/>
    <col min="2311" max="2311" width="8.28515625" style="114" customWidth="1"/>
    <col min="2312" max="2320" width="7.7109375" style="114" customWidth="1"/>
    <col min="2321" max="2327" width="6.7109375" style="114" customWidth="1"/>
    <col min="2328" max="2330" width="9.7109375" style="114" customWidth="1"/>
    <col min="2331" max="2560" width="8.85546875" style="114"/>
    <col min="2561" max="2561" width="2.5703125" style="114" customWidth="1"/>
    <col min="2562" max="2562" width="19.140625" style="114" customWidth="1"/>
    <col min="2563" max="2563" width="7.5703125" style="114" customWidth="1"/>
    <col min="2564" max="2566" width="7.7109375" style="114" customWidth="1"/>
    <col min="2567" max="2567" width="8.28515625" style="114" customWidth="1"/>
    <col min="2568" max="2576" width="7.7109375" style="114" customWidth="1"/>
    <col min="2577" max="2583" width="6.7109375" style="114" customWidth="1"/>
    <col min="2584" max="2586" width="9.7109375" style="114" customWidth="1"/>
    <col min="2587" max="2816" width="8.85546875" style="114"/>
    <col min="2817" max="2817" width="2.5703125" style="114" customWidth="1"/>
    <col min="2818" max="2818" width="19.140625" style="114" customWidth="1"/>
    <col min="2819" max="2819" width="7.5703125" style="114" customWidth="1"/>
    <col min="2820" max="2822" width="7.7109375" style="114" customWidth="1"/>
    <col min="2823" max="2823" width="8.28515625" style="114" customWidth="1"/>
    <col min="2824" max="2832" width="7.7109375" style="114" customWidth="1"/>
    <col min="2833" max="2839" width="6.7109375" style="114" customWidth="1"/>
    <col min="2840" max="2842" width="9.7109375" style="114" customWidth="1"/>
    <col min="2843" max="3072" width="8.85546875" style="114"/>
    <col min="3073" max="3073" width="2.5703125" style="114" customWidth="1"/>
    <col min="3074" max="3074" width="19.140625" style="114" customWidth="1"/>
    <col min="3075" max="3075" width="7.5703125" style="114" customWidth="1"/>
    <col min="3076" max="3078" width="7.7109375" style="114" customWidth="1"/>
    <col min="3079" max="3079" width="8.28515625" style="114" customWidth="1"/>
    <col min="3080" max="3088" width="7.7109375" style="114" customWidth="1"/>
    <col min="3089" max="3095" width="6.7109375" style="114" customWidth="1"/>
    <col min="3096" max="3098" width="9.7109375" style="114" customWidth="1"/>
    <col min="3099" max="3328" width="8.85546875" style="114"/>
    <col min="3329" max="3329" width="2.5703125" style="114" customWidth="1"/>
    <col min="3330" max="3330" width="19.140625" style="114" customWidth="1"/>
    <col min="3331" max="3331" width="7.5703125" style="114" customWidth="1"/>
    <col min="3332" max="3334" width="7.7109375" style="114" customWidth="1"/>
    <col min="3335" max="3335" width="8.28515625" style="114" customWidth="1"/>
    <col min="3336" max="3344" width="7.7109375" style="114" customWidth="1"/>
    <col min="3345" max="3351" width="6.7109375" style="114" customWidth="1"/>
    <col min="3352" max="3354" width="9.7109375" style="114" customWidth="1"/>
    <col min="3355" max="3584" width="8.85546875" style="114"/>
    <col min="3585" max="3585" width="2.5703125" style="114" customWidth="1"/>
    <col min="3586" max="3586" width="19.140625" style="114" customWidth="1"/>
    <col min="3587" max="3587" width="7.5703125" style="114" customWidth="1"/>
    <col min="3588" max="3590" width="7.7109375" style="114" customWidth="1"/>
    <col min="3591" max="3591" width="8.28515625" style="114" customWidth="1"/>
    <col min="3592" max="3600" width="7.7109375" style="114" customWidth="1"/>
    <col min="3601" max="3607" width="6.7109375" style="114" customWidth="1"/>
    <col min="3608" max="3610" width="9.7109375" style="114" customWidth="1"/>
    <col min="3611" max="3840" width="8.85546875" style="114"/>
    <col min="3841" max="3841" width="2.5703125" style="114" customWidth="1"/>
    <col min="3842" max="3842" width="19.140625" style="114" customWidth="1"/>
    <col min="3843" max="3843" width="7.5703125" style="114" customWidth="1"/>
    <col min="3844" max="3846" width="7.7109375" style="114" customWidth="1"/>
    <col min="3847" max="3847" width="8.28515625" style="114" customWidth="1"/>
    <col min="3848" max="3856" width="7.7109375" style="114" customWidth="1"/>
    <col min="3857" max="3863" width="6.7109375" style="114" customWidth="1"/>
    <col min="3864" max="3866" width="9.7109375" style="114" customWidth="1"/>
    <col min="3867" max="4096" width="8.85546875" style="114"/>
    <col min="4097" max="4097" width="2.5703125" style="114" customWidth="1"/>
    <col min="4098" max="4098" width="19.140625" style="114" customWidth="1"/>
    <col min="4099" max="4099" width="7.5703125" style="114" customWidth="1"/>
    <col min="4100" max="4102" width="7.7109375" style="114" customWidth="1"/>
    <col min="4103" max="4103" width="8.28515625" style="114" customWidth="1"/>
    <col min="4104" max="4112" width="7.7109375" style="114" customWidth="1"/>
    <col min="4113" max="4119" width="6.7109375" style="114" customWidth="1"/>
    <col min="4120" max="4122" width="9.7109375" style="114" customWidth="1"/>
    <col min="4123" max="4352" width="8.85546875" style="114"/>
    <col min="4353" max="4353" width="2.5703125" style="114" customWidth="1"/>
    <col min="4354" max="4354" width="19.140625" style="114" customWidth="1"/>
    <col min="4355" max="4355" width="7.5703125" style="114" customWidth="1"/>
    <col min="4356" max="4358" width="7.7109375" style="114" customWidth="1"/>
    <col min="4359" max="4359" width="8.28515625" style="114" customWidth="1"/>
    <col min="4360" max="4368" width="7.7109375" style="114" customWidth="1"/>
    <col min="4369" max="4375" width="6.7109375" style="114" customWidth="1"/>
    <col min="4376" max="4378" width="9.7109375" style="114" customWidth="1"/>
    <col min="4379" max="4608" width="8.85546875" style="114"/>
    <col min="4609" max="4609" width="2.5703125" style="114" customWidth="1"/>
    <col min="4610" max="4610" width="19.140625" style="114" customWidth="1"/>
    <col min="4611" max="4611" width="7.5703125" style="114" customWidth="1"/>
    <col min="4612" max="4614" width="7.7109375" style="114" customWidth="1"/>
    <col min="4615" max="4615" width="8.28515625" style="114" customWidth="1"/>
    <col min="4616" max="4624" width="7.7109375" style="114" customWidth="1"/>
    <col min="4625" max="4631" width="6.7109375" style="114" customWidth="1"/>
    <col min="4632" max="4634" width="9.7109375" style="114" customWidth="1"/>
    <col min="4635" max="4864" width="8.85546875" style="114"/>
    <col min="4865" max="4865" width="2.5703125" style="114" customWidth="1"/>
    <col min="4866" max="4866" width="19.140625" style="114" customWidth="1"/>
    <col min="4867" max="4867" width="7.5703125" style="114" customWidth="1"/>
    <col min="4868" max="4870" width="7.7109375" style="114" customWidth="1"/>
    <col min="4871" max="4871" width="8.28515625" style="114" customWidth="1"/>
    <col min="4872" max="4880" width="7.7109375" style="114" customWidth="1"/>
    <col min="4881" max="4887" width="6.7109375" style="114" customWidth="1"/>
    <col min="4888" max="4890" width="9.7109375" style="114" customWidth="1"/>
    <col min="4891" max="5120" width="8.85546875" style="114"/>
    <col min="5121" max="5121" width="2.5703125" style="114" customWidth="1"/>
    <col min="5122" max="5122" width="19.140625" style="114" customWidth="1"/>
    <col min="5123" max="5123" width="7.5703125" style="114" customWidth="1"/>
    <col min="5124" max="5126" width="7.7109375" style="114" customWidth="1"/>
    <col min="5127" max="5127" width="8.28515625" style="114" customWidth="1"/>
    <col min="5128" max="5136" width="7.7109375" style="114" customWidth="1"/>
    <col min="5137" max="5143" width="6.7109375" style="114" customWidth="1"/>
    <col min="5144" max="5146" width="9.7109375" style="114" customWidth="1"/>
    <col min="5147" max="5376" width="8.85546875" style="114"/>
    <col min="5377" max="5377" width="2.5703125" style="114" customWidth="1"/>
    <col min="5378" max="5378" width="19.140625" style="114" customWidth="1"/>
    <col min="5379" max="5379" width="7.5703125" style="114" customWidth="1"/>
    <col min="5380" max="5382" width="7.7109375" style="114" customWidth="1"/>
    <col min="5383" max="5383" width="8.28515625" style="114" customWidth="1"/>
    <col min="5384" max="5392" width="7.7109375" style="114" customWidth="1"/>
    <col min="5393" max="5399" width="6.7109375" style="114" customWidth="1"/>
    <col min="5400" max="5402" width="9.7109375" style="114" customWidth="1"/>
    <col min="5403" max="5632" width="8.85546875" style="114"/>
    <col min="5633" max="5633" width="2.5703125" style="114" customWidth="1"/>
    <col min="5634" max="5634" width="19.140625" style="114" customWidth="1"/>
    <col min="5635" max="5635" width="7.5703125" style="114" customWidth="1"/>
    <col min="5636" max="5638" width="7.7109375" style="114" customWidth="1"/>
    <col min="5639" max="5639" width="8.28515625" style="114" customWidth="1"/>
    <col min="5640" max="5648" width="7.7109375" style="114" customWidth="1"/>
    <col min="5649" max="5655" width="6.7109375" style="114" customWidth="1"/>
    <col min="5656" max="5658" width="9.7109375" style="114" customWidth="1"/>
    <col min="5659" max="5888" width="8.85546875" style="114"/>
    <col min="5889" max="5889" width="2.5703125" style="114" customWidth="1"/>
    <col min="5890" max="5890" width="19.140625" style="114" customWidth="1"/>
    <col min="5891" max="5891" width="7.5703125" style="114" customWidth="1"/>
    <col min="5892" max="5894" width="7.7109375" style="114" customWidth="1"/>
    <col min="5895" max="5895" width="8.28515625" style="114" customWidth="1"/>
    <col min="5896" max="5904" width="7.7109375" style="114" customWidth="1"/>
    <col min="5905" max="5911" width="6.7109375" style="114" customWidth="1"/>
    <col min="5912" max="5914" width="9.7109375" style="114" customWidth="1"/>
    <col min="5915" max="6144" width="8.85546875" style="114"/>
    <col min="6145" max="6145" width="2.5703125" style="114" customWidth="1"/>
    <col min="6146" max="6146" width="19.140625" style="114" customWidth="1"/>
    <col min="6147" max="6147" width="7.5703125" style="114" customWidth="1"/>
    <col min="6148" max="6150" width="7.7109375" style="114" customWidth="1"/>
    <col min="6151" max="6151" width="8.28515625" style="114" customWidth="1"/>
    <col min="6152" max="6160" width="7.7109375" style="114" customWidth="1"/>
    <col min="6161" max="6167" width="6.7109375" style="114" customWidth="1"/>
    <col min="6168" max="6170" width="9.7109375" style="114" customWidth="1"/>
    <col min="6171" max="6400" width="8.85546875" style="114"/>
    <col min="6401" max="6401" width="2.5703125" style="114" customWidth="1"/>
    <col min="6402" max="6402" width="19.140625" style="114" customWidth="1"/>
    <col min="6403" max="6403" width="7.5703125" style="114" customWidth="1"/>
    <col min="6404" max="6406" width="7.7109375" style="114" customWidth="1"/>
    <col min="6407" max="6407" width="8.28515625" style="114" customWidth="1"/>
    <col min="6408" max="6416" width="7.7109375" style="114" customWidth="1"/>
    <col min="6417" max="6423" width="6.7109375" style="114" customWidth="1"/>
    <col min="6424" max="6426" width="9.7109375" style="114" customWidth="1"/>
    <col min="6427" max="6656" width="8.85546875" style="114"/>
    <col min="6657" max="6657" width="2.5703125" style="114" customWidth="1"/>
    <col min="6658" max="6658" width="19.140625" style="114" customWidth="1"/>
    <col min="6659" max="6659" width="7.5703125" style="114" customWidth="1"/>
    <col min="6660" max="6662" width="7.7109375" style="114" customWidth="1"/>
    <col min="6663" max="6663" width="8.28515625" style="114" customWidth="1"/>
    <col min="6664" max="6672" width="7.7109375" style="114" customWidth="1"/>
    <col min="6673" max="6679" width="6.7109375" style="114" customWidth="1"/>
    <col min="6680" max="6682" width="9.7109375" style="114" customWidth="1"/>
    <col min="6683" max="6912" width="8.85546875" style="114"/>
    <col min="6913" max="6913" width="2.5703125" style="114" customWidth="1"/>
    <col min="6914" max="6914" width="19.140625" style="114" customWidth="1"/>
    <col min="6915" max="6915" width="7.5703125" style="114" customWidth="1"/>
    <col min="6916" max="6918" width="7.7109375" style="114" customWidth="1"/>
    <col min="6919" max="6919" width="8.28515625" style="114" customWidth="1"/>
    <col min="6920" max="6928" width="7.7109375" style="114" customWidth="1"/>
    <col min="6929" max="6935" width="6.7109375" style="114" customWidth="1"/>
    <col min="6936" max="6938" width="9.7109375" style="114" customWidth="1"/>
    <col min="6939" max="7168" width="8.85546875" style="114"/>
    <col min="7169" max="7169" width="2.5703125" style="114" customWidth="1"/>
    <col min="7170" max="7170" width="19.140625" style="114" customWidth="1"/>
    <col min="7171" max="7171" width="7.5703125" style="114" customWidth="1"/>
    <col min="7172" max="7174" width="7.7109375" style="114" customWidth="1"/>
    <col min="7175" max="7175" width="8.28515625" style="114" customWidth="1"/>
    <col min="7176" max="7184" width="7.7109375" style="114" customWidth="1"/>
    <col min="7185" max="7191" width="6.7109375" style="114" customWidth="1"/>
    <col min="7192" max="7194" width="9.7109375" style="114" customWidth="1"/>
    <col min="7195" max="7424" width="8.85546875" style="114"/>
    <col min="7425" max="7425" width="2.5703125" style="114" customWidth="1"/>
    <col min="7426" max="7426" width="19.140625" style="114" customWidth="1"/>
    <col min="7427" max="7427" width="7.5703125" style="114" customWidth="1"/>
    <col min="7428" max="7430" width="7.7109375" style="114" customWidth="1"/>
    <col min="7431" max="7431" width="8.28515625" style="114" customWidth="1"/>
    <col min="7432" max="7440" width="7.7109375" style="114" customWidth="1"/>
    <col min="7441" max="7447" width="6.7109375" style="114" customWidth="1"/>
    <col min="7448" max="7450" width="9.7109375" style="114" customWidth="1"/>
    <col min="7451" max="7680" width="8.85546875" style="114"/>
    <col min="7681" max="7681" width="2.5703125" style="114" customWidth="1"/>
    <col min="7682" max="7682" width="19.140625" style="114" customWidth="1"/>
    <col min="7683" max="7683" width="7.5703125" style="114" customWidth="1"/>
    <col min="7684" max="7686" width="7.7109375" style="114" customWidth="1"/>
    <col min="7687" max="7687" width="8.28515625" style="114" customWidth="1"/>
    <col min="7688" max="7696" width="7.7109375" style="114" customWidth="1"/>
    <col min="7697" max="7703" width="6.7109375" style="114" customWidth="1"/>
    <col min="7704" max="7706" width="9.7109375" style="114" customWidth="1"/>
    <col min="7707" max="7936" width="8.85546875" style="114"/>
    <col min="7937" max="7937" width="2.5703125" style="114" customWidth="1"/>
    <col min="7938" max="7938" width="19.140625" style="114" customWidth="1"/>
    <col min="7939" max="7939" width="7.5703125" style="114" customWidth="1"/>
    <col min="7940" max="7942" width="7.7109375" style="114" customWidth="1"/>
    <col min="7943" max="7943" width="8.28515625" style="114" customWidth="1"/>
    <col min="7944" max="7952" width="7.7109375" style="114" customWidth="1"/>
    <col min="7953" max="7959" width="6.7109375" style="114" customWidth="1"/>
    <col min="7960" max="7962" width="9.7109375" style="114" customWidth="1"/>
    <col min="7963" max="8192" width="8.85546875" style="114"/>
    <col min="8193" max="8193" width="2.5703125" style="114" customWidth="1"/>
    <col min="8194" max="8194" width="19.140625" style="114" customWidth="1"/>
    <col min="8195" max="8195" width="7.5703125" style="114" customWidth="1"/>
    <col min="8196" max="8198" width="7.7109375" style="114" customWidth="1"/>
    <col min="8199" max="8199" width="8.28515625" style="114" customWidth="1"/>
    <col min="8200" max="8208" width="7.7109375" style="114" customWidth="1"/>
    <col min="8209" max="8215" width="6.7109375" style="114" customWidth="1"/>
    <col min="8216" max="8218" width="9.7109375" style="114" customWidth="1"/>
    <col min="8219" max="8448" width="8.85546875" style="114"/>
    <col min="8449" max="8449" width="2.5703125" style="114" customWidth="1"/>
    <col min="8450" max="8450" width="19.140625" style="114" customWidth="1"/>
    <col min="8451" max="8451" width="7.5703125" style="114" customWidth="1"/>
    <col min="8452" max="8454" width="7.7109375" style="114" customWidth="1"/>
    <col min="8455" max="8455" width="8.28515625" style="114" customWidth="1"/>
    <col min="8456" max="8464" width="7.7109375" style="114" customWidth="1"/>
    <col min="8465" max="8471" width="6.7109375" style="114" customWidth="1"/>
    <col min="8472" max="8474" width="9.7109375" style="114" customWidth="1"/>
    <col min="8475" max="8704" width="8.85546875" style="114"/>
    <col min="8705" max="8705" width="2.5703125" style="114" customWidth="1"/>
    <col min="8706" max="8706" width="19.140625" style="114" customWidth="1"/>
    <col min="8707" max="8707" width="7.5703125" style="114" customWidth="1"/>
    <col min="8708" max="8710" width="7.7109375" style="114" customWidth="1"/>
    <col min="8711" max="8711" width="8.28515625" style="114" customWidth="1"/>
    <col min="8712" max="8720" width="7.7109375" style="114" customWidth="1"/>
    <col min="8721" max="8727" width="6.7109375" style="114" customWidth="1"/>
    <col min="8728" max="8730" width="9.7109375" style="114" customWidth="1"/>
    <col min="8731" max="8960" width="8.85546875" style="114"/>
    <col min="8961" max="8961" width="2.5703125" style="114" customWidth="1"/>
    <col min="8962" max="8962" width="19.140625" style="114" customWidth="1"/>
    <col min="8963" max="8963" width="7.5703125" style="114" customWidth="1"/>
    <col min="8964" max="8966" width="7.7109375" style="114" customWidth="1"/>
    <col min="8967" max="8967" width="8.28515625" style="114" customWidth="1"/>
    <col min="8968" max="8976" width="7.7109375" style="114" customWidth="1"/>
    <col min="8977" max="8983" width="6.7109375" style="114" customWidth="1"/>
    <col min="8984" max="8986" width="9.7109375" style="114" customWidth="1"/>
    <col min="8987" max="9216" width="8.85546875" style="114"/>
    <col min="9217" max="9217" width="2.5703125" style="114" customWidth="1"/>
    <col min="9218" max="9218" width="19.140625" style="114" customWidth="1"/>
    <col min="9219" max="9219" width="7.5703125" style="114" customWidth="1"/>
    <col min="9220" max="9222" width="7.7109375" style="114" customWidth="1"/>
    <col min="9223" max="9223" width="8.28515625" style="114" customWidth="1"/>
    <col min="9224" max="9232" width="7.7109375" style="114" customWidth="1"/>
    <col min="9233" max="9239" width="6.7109375" style="114" customWidth="1"/>
    <col min="9240" max="9242" width="9.7109375" style="114" customWidth="1"/>
    <col min="9243" max="9472" width="8.85546875" style="114"/>
    <col min="9473" max="9473" width="2.5703125" style="114" customWidth="1"/>
    <col min="9474" max="9474" width="19.140625" style="114" customWidth="1"/>
    <col min="9475" max="9475" width="7.5703125" style="114" customWidth="1"/>
    <col min="9476" max="9478" width="7.7109375" style="114" customWidth="1"/>
    <col min="9479" max="9479" width="8.28515625" style="114" customWidth="1"/>
    <col min="9480" max="9488" width="7.7109375" style="114" customWidth="1"/>
    <col min="9489" max="9495" width="6.7109375" style="114" customWidth="1"/>
    <col min="9496" max="9498" width="9.7109375" style="114" customWidth="1"/>
    <col min="9499" max="9728" width="8.85546875" style="114"/>
    <col min="9729" max="9729" width="2.5703125" style="114" customWidth="1"/>
    <col min="9730" max="9730" width="19.140625" style="114" customWidth="1"/>
    <col min="9731" max="9731" width="7.5703125" style="114" customWidth="1"/>
    <col min="9732" max="9734" width="7.7109375" style="114" customWidth="1"/>
    <col min="9735" max="9735" width="8.28515625" style="114" customWidth="1"/>
    <col min="9736" max="9744" width="7.7109375" style="114" customWidth="1"/>
    <col min="9745" max="9751" width="6.7109375" style="114" customWidth="1"/>
    <col min="9752" max="9754" width="9.7109375" style="114" customWidth="1"/>
    <col min="9755" max="9984" width="8.85546875" style="114"/>
    <col min="9985" max="9985" width="2.5703125" style="114" customWidth="1"/>
    <col min="9986" max="9986" width="19.140625" style="114" customWidth="1"/>
    <col min="9987" max="9987" width="7.5703125" style="114" customWidth="1"/>
    <col min="9988" max="9990" width="7.7109375" style="114" customWidth="1"/>
    <col min="9991" max="9991" width="8.28515625" style="114" customWidth="1"/>
    <col min="9992" max="10000" width="7.7109375" style="114" customWidth="1"/>
    <col min="10001" max="10007" width="6.7109375" style="114" customWidth="1"/>
    <col min="10008" max="10010" width="9.7109375" style="114" customWidth="1"/>
    <col min="10011" max="10240" width="8.85546875" style="114"/>
    <col min="10241" max="10241" width="2.5703125" style="114" customWidth="1"/>
    <col min="10242" max="10242" width="19.140625" style="114" customWidth="1"/>
    <col min="10243" max="10243" width="7.5703125" style="114" customWidth="1"/>
    <col min="10244" max="10246" width="7.7109375" style="114" customWidth="1"/>
    <col min="10247" max="10247" width="8.28515625" style="114" customWidth="1"/>
    <col min="10248" max="10256" width="7.7109375" style="114" customWidth="1"/>
    <col min="10257" max="10263" width="6.7109375" style="114" customWidth="1"/>
    <col min="10264" max="10266" width="9.7109375" style="114" customWidth="1"/>
    <col min="10267" max="10496" width="8.85546875" style="114"/>
    <col min="10497" max="10497" width="2.5703125" style="114" customWidth="1"/>
    <col min="10498" max="10498" width="19.140625" style="114" customWidth="1"/>
    <col min="10499" max="10499" width="7.5703125" style="114" customWidth="1"/>
    <col min="10500" max="10502" width="7.7109375" style="114" customWidth="1"/>
    <col min="10503" max="10503" width="8.28515625" style="114" customWidth="1"/>
    <col min="10504" max="10512" width="7.7109375" style="114" customWidth="1"/>
    <col min="10513" max="10519" width="6.7109375" style="114" customWidth="1"/>
    <col min="10520" max="10522" width="9.7109375" style="114" customWidth="1"/>
    <col min="10523" max="10752" width="8.85546875" style="114"/>
    <col min="10753" max="10753" width="2.5703125" style="114" customWidth="1"/>
    <col min="10754" max="10754" width="19.140625" style="114" customWidth="1"/>
    <col min="10755" max="10755" width="7.5703125" style="114" customWidth="1"/>
    <col min="10756" max="10758" width="7.7109375" style="114" customWidth="1"/>
    <col min="10759" max="10759" width="8.28515625" style="114" customWidth="1"/>
    <col min="10760" max="10768" width="7.7109375" style="114" customWidth="1"/>
    <col min="10769" max="10775" width="6.7109375" style="114" customWidth="1"/>
    <col min="10776" max="10778" width="9.7109375" style="114" customWidth="1"/>
    <col min="10779" max="11008" width="8.85546875" style="114"/>
    <col min="11009" max="11009" width="2.5703125" style="114" customWidth="1"/>
    <col min="11010" max="11010" width="19.140625" style="114" customWidth="1"/>
    <col min="11011" max="11011" width="7.5703125" style="114" customWidth="1"/>
    <col min="11012" max="11014" width="7.7109375" style="114" customWidth="1"/>
    <col min="11015" max="11015" width="8.28515625" style="114" customWidth="1"/>
    <col min="11016" max="11024" width="7.7109375" style="114" customWidth="1"/>
    <col min="11025" max="11031" width="6.7109375" style="114" customWidth="1"/>
    <col min="11032" max="11034" width="9.7109375" style="114" customWidth="1"/>
    <col min="11035" max="11264" width="8.85546875" style="114"/>
    <col min="11265" max="11265" width="2.5703125" style="114" customWidth="1"/>
    <col min="11266" max="11266" width="19.140625" style="114" customWidth="1"/>
    <col min="11267" max="11267" width="7.5703125" style="114" customWidth="1"/>
    <col min="11268" max="11270" width="7.7109375" style="114" customWidth="1"/>
    <col min="11271" max="11271" width="8.28515625" style="114" customWidth="1"/>
    <col min="11272" max="11280" width="7.7109375" style="114" customWidth="1"/>
    <col min="11281" max="11287" width="6.7109375" style="114" customWidth="1"/>
    <col min="11288" max="11290" width="9.7109375" style="114" customWidth="1"/>
    <col min="11291" max="11520" width="8.85546875" style="114"/>
    <col min="11521" max="11521" width="2.5703125" style="114" customWidth="1"/>
    <col min="11522" max="11522" width="19.140625" style="114" customWidth="1"/>
    <col min="11523" max="11523" width="7.5703125" style="114" customWidth="1"/>
    <col min="11524" max="11526" width="7.7109375" style="114" customWidth="1"/>
    <col min="11527" max="11527" width="8.28515625" style="114" customWidth="1"/>
    <col min="11528" max="11536" width="7.7109375" style="114" customWidth="1"/>
    <col min="11537" max="11543" width="6.7109375" style="114" customWidth="1"/>
    <col min="11544" max="11546" width="9.7109375" style="114" customWidth="1"/>
    <col min="11547" max="11776" width="8.85546875" style="114"/>
    <col min="11777" max="11777" width="2.5703125" style="114" customWidth="1"/>
    <col min="11778" max="11778" width="19.140625" style="114" customWidth="1"/>
    <col min="11779" max="11779" width="7.5703125" style="114" customWidth="1"/>
    <col min="11780" max="11782" width="7.7109375" style="114" customWidth="1"/>
    <col min="11783" max="11783" width="8.28515625" style="114" customWidth="1"/>
    <col min="11784" max="11792" width="7.7109375" style="114" customWidth="1"/>
    <col min="11793" max="11799" width="6.7109375" style="114" customWidth="1"/>
    <col min="11800" max="11802" width="9.7109375" style="114" customWidth="1"/>
    <col min="11803" max="12032" width="8.85546875" style="114"/>
    <col min="12033" max="12033" width="2.5703125" style="114" customWidth="1"/>
    <col min="12034" max="12034" width="19.140625" style="114" customWidth="1"/>
    <col min="12035" max="12035" width="7.5703125" style="114" customWidth="1"/>
    <col min="12036" max="12038" width="7.7109375" style="114" customWidth="1"/>
    <col min="12039" max="12039" width="8.28515625" style="114" customWidth="1"/>
    <col min="12040" max="12048" width="7.7109375" style="114" customWidth="1"/>
    <col min="12049" max="12055" width="6.7109375" style="114" customWidth="1"/>
    <col min="12056" max="12058" width="9.7109375" style="114" customWidth="1"/>
    <col min="12059" max="12288" width="8.85546875" style="114"/>
    <col min="12289" max="12289" width="2.5703125" style="114" customWidth="1"/>
    <col min="12290" max="12290" width="19.140625" style="114" customWidth="1"/>
    <col min="12291" max="12291" width="7.5703125" style="114" customWidth="1"/>
    <col min="12292" max="12294" width="7.7109375" style="114" customWidth="1"/>
    <col min="12295" max="12295" width="8.28515625" style="114" customWidth="1"/>
    <col min="12296" max="12304" width="7.7109375" style="114" customWidth="1"/>
    <col min="12305" max="12311" width="6.7109375" style="114" customWidth="1"/>
    <col min="12312" max="12314" width="9.7109375" style="114" customWidth="1"/>
    <col min="12315" max="12544" width="8.85546875" style="114"/>
    <col min="12545" max="12545" width="2.5703125" style="114" customWidth="1"/>
    <col min="12546" max="12546" width="19.140625" style="114" customWidth="1"/>
    <col min="12547" max="12547" width="7.5703125" style="114" customWidth="1"/>
    <col min="12548" max="12550" width="7.7109375" style="114" customWidth="1"/>
    <col min="12551" max="12551" width="8.28515625" style="114" customWidth="1"/>
    <col min="12552" max="12560" width="7.7109375" style="114" customWidth="1"/>
    <col min="12561" max="12567" width="6.7109375" style="114" customWidth="1"/>
    <col min="12568" max="12570" width="9.7109375" style="114" customWidth="1"/>
    <col min="12571" max="12800" width="8.85546875" style="114"/>
    <col min="12801" max="12801" width="2.5703125" style="114" customWidth="1"/>
    <col min="12802" max="12802" width="19.140625" style="114" customWidth="1"/>
    <col min="12803" max="12803" width="7.5703125" style="114" customWidth="1"/>
    <col min="12804" max="12806" width="7.7109375" style="114" customWidth="1"/>
    <col min="12807" max="12807" width="8.28515625" style="114" customWidth="1"/>
    <col min="12808" max="12816" width="7.7109375" style="114" customWidth="1"/>
    <col min="12817" max="12823" width="6.7109375" style="114" customWidth="1"/>
    <col min="12824" max="12826" width="9.7109375" style="114" customWidth="1"/>
    <col min="12827" max="13056" width="8.85546875" style="114"/>
    <col min="13057" max="13057" width="2.5703125" style="114" customWidth="1"/>
    <col min="13058" max="13058" width="19.140625" style="114" customWidth="1"/>
    <col min="13059" max="13059" width="7.5703125" style="114" customWidth="1"/>
    <col min="13060" max="13062" width="7.7109375" style="114" customWidth="1"/>
    <col min="13063" max="13063" width="8.28515625" style="114" customWidth="1"/>
    <col min="13064" max="13072" width="7.7109375" style="114" customWidth="1"/>
    <col min="13073" max="13079" width="6.7109375" style="114" customWidth="1"/>
    <col min="13080" max="13082" width="9.7109375" style="114" customWidth="1"/>
    <col min="13083" max="13312" width="8.85546875" style="114"/>
    <col min="13313" max="13313" width="2.5703125" style="114" customWidth="1"/>
    <col min="13314" max="13314" width="19.140625" style="114" customWidth="1"/>
    <col min="13315" max="13315" width="7.5703125" style="114" customWidth="1"/>
    <col min="13316" max="13318" width="7.7109375" style="114" customWidth="1"/>
    <col min="13319" max="13319" width="8.28515625" style="114" customWidth="1"/>
    <col min="13320" max="13328" width="7.7109375" style="114" customWidth="1"/>
    <col min="13329" max="13335" width="6.7109375" style="114" customWidth="1"/>
    <col min="13336" max="13338" width="9.7109375" style="114" customWidth="1"/>
    <col min="13339" max="13568" width="8.85546875" style="114"/>
    <col min="13569" max="13569" width="2.5703125" style="114" customWidth="1"/>
    <col min="13570" max="13570" width="19.140625" style="114" customWidth="1"/>
    <col min="13571" max="13571" width="7.5703125" style="114" customWidth="1"/>
    <col min="13572" max="13574" width="7.7109375" style="114" customWidth="1"/>
    <col min="13575" max="13575" width="8.28515625" style="114" customWidth="1"/>
    <col min="13576" max="13584" width="7.7109375" style="114" customWidth="1"/>
    <col min="13585" max="13591" width="6.7109375" style="114" customWidth="1"/>
    <col min="13592" max="13594" width="9.7109375" style="114" customWidth="1"/>
    <col min="13595" max="13824" width="8.85546875" style="114"/>
    <col min="13825" max="13825" width="2.5703125" style="114" customWidth="1"/>
    <col min="13826" max="13826" width="19.140625" style="114" customWidth="1"/>
    <col min="13827" max="13827" width="7.5703125" style="114" customWidth="1"/>
    <col min="13828" max="13830" width="7.7109375" style="114" customWidth="1"/>
    <col min="13831" max="13831" width="8.28515625" style="114" customWidth="1"/>
    <col min="13832" max="13840" width="7.7109375" style="114" customWidth="1"/>
    <col min="13841" max="13847" width="6.7109375" style="114" customWidth="1"/>
    <col min="13848" max="13850" width="9.7109375" style="114" customWidth="1"/>
    <col min="13851" max="14080" width="8.85546875" style="114"/>
    <col min="14081" max="14081" width="2.5703125" style="114" customWidth="1"/>
    <col min="14082" max="14082" width="19.140625" style="114" customWidth="1"/>
    <col min="14083" max="14083" width="7.5703125" style="114" customWidth="1"/>
    <col min="14084" max="14086" width="7.7109375" style="114" customWidth="1"/>
    <col min="14087" max="14087" width="8.28515625" style="114" customWidth="1"/>
    <col min="14088" max="14096" width="7.7109375" style="114" customWidth="1"/>
    <col min="14097" max="14103" width="6.7109375" style="114" customWidth="1"/>
    <col min="14104" max="14106" width="9.7109375" style="114" customWidth="1"/>
    <col min="14107" max="14336" width="8.85546875" style="114"/>
    <col min="14337" max="14337" width="2.5703125" style="114" customWidth="1"/>
    <col min="14338" max="14338" width="19.140625" style="114" customWidth="1"/>
    <col min="14339" max="14339" width="7.5703125" style="114" customWidth="1"/>
    <col min="14340" max="14342" width="7.7109375" style="114" customWidth="1"/>
    <col min="14343" max="14343" width="8.28515625" style="114" customWidth="1"/>
    <col min="14344" max="14352" width="7.7109375" style="114" customWidth="1"/>
    <col min="14353" max="14359" width="6.7109375" style="114" customWidth="1"/>
    <col min="14360" max="14362" width="9.7109375" style="114" customWidth="1"/>
    <col min="14363" max="14592" width="8.85546875" style="114"/>
    <col min="14593" max="14593" width="2.5703125" style="114" customWidth="1"/>
    <col min="14594" max="14594" width="19.140625" style="114" customWidth="1"/>
    <col min="14595" max="14595" width="7.5703125" style="114" customWidth="1"/>
    <col min="14596" max="14598" width="7.7109375" style="114" customWidth="1"/>
    <col min="14599" max="14599" width="8.28515625" style="114" customWidth="1"/>
    <col min="14600" max="14608" width="7.7109375" style="114" customWidth="1"/>
    <col min="14609" max="14615" width="6.7109375" style="114" customWidth="1"/>
    <col min="14616" max="14618" width="9.7109375" style="114" customWidth="1"/>
    <col min="14619" max="14848" width="8.85546875" style="114"/>
    <col min="14849" max="14849" width="2.5703125" style="114" customWidth="1"/>
    <col min="14850" max="14850" width="19.140625" style="114" customWidth="1"/>
    <col min="14851" max="14851" width="7.5703125" style="114" customWidth="1"/>
    <col min="14852" max="14854" width="7.7109375" style="114" customWidth="1"/>
    <col min="14855" max="14855" width="8.28515625" style="114" customWidth="1"/>
    <col min="14856" max="14864" width="7.7109375" style="114" customWidth="1"/>
    <col min="14865" max="14871" width="6.7109375" style="114" customWidth="1"/>
    <col min="14872" max="14874" width="9.7109375" style="114" customWidth="1"/>
    <col min="14875" max="15104" width="8.85546875" style="114"/>
    <col min="15105" max="15105" width="2.5703125" style="114" customWidth="1"/>
    <col min="15106" max="15106" width="19.140625" style="114" customWidth="1"/>
    <col min="15107" max="15107" width="7.5703125" style="114" customWidth="1"/>
    <col min="15108" max="15110" width="7.7109375" style="114" customWidth="1"/>
    <col min="15111" max="15111" width="8.28515625" style="114" customWidth="1"/>
    <col min="15112" max="15120" width="7.7109375" style="114" customWidth="1"/>
    <col min="15121" max="15127" width="6.7109375" style="114" customWidth="1"/>
    <col min="15128" max="15130" width="9.7109375" style="114" customWidth="1"/>
    <col min="15131" max="15360" width="8.85546875" style="114"/>
    <col min="15361" max="15361" width="2.5703125" style="114" customWidth="1"/>
    <col min="15362" max="15362" width="19.140625" style="114" customWidth="1"/>
    <col min="15363" max="15363" width="7.5703125" style="114" customWidth="1"/>
    <col min="15364" max="15366" width="7.7109375" style="114" customWidth="1"/>
    <col min="15367" max="15367" width="8.28515625" style="114" customWidth="1"/>
    <col min="15368" max="15376" width="7.7109375" style="114" customWidth="1"/>
    <col min="15377" max="15383" width="6.7109375" style="114" customWidth="1"/>
    <col min="15384" max="15386" width="9.7109375" style="114" customWidth="1"/>
    <col min="15387" max="15616" width="8.85546875" style="114"/>
    <col min="15617" max="15617" width="2.5703125" style="114" customWidth="1"/>
    <col min="15618" max="15618" width="19.140625" style="114" customWidth="1"/>
    <col min="15619" max="15619" width="7.5703125" style="114" customWidth="1"/>
    <col min="15620" max="15622" width="7.7109375" style="114" customWidth="1"/>
    <col min="15623" max="15623" width="8.28515625" style="114" customWidth="1"/>
    <col min="15624" max="15632" width="7.7109375" style="114" customWidth="1"/>
    <col min="15633" max="15639" width="6.7109375" style="114" customWidth="1"/>
    <col min="15640" max="15642" width="9.7109375" style="114" customWidth="1"/>
    <col min="15643" max="15872" width="8.85546875" style="114"/>
    <col min="15873" max="15873" width="2.5703125" style="114" customWidth="1"/>
    <col min="15874" max="15874" width="19.140625" style="114" customWidth="1"/>
    <col min="15875" max="15875" width="7.5703125" style="114" customWidth="1"/>
    <col min="15876" max="15878" width="7.7109375" style="114" customWidth="1"/>
    <col min="15879" max="15879" width="8.28515625" style="114" customWidth="1"/>
    <col min="15880" max="15888" width="7.7109375" style="114" customWidth="1"/>
    <col min="15889" max="15895" width="6.7109375" style="114" customWidth="1"/>
    <col min="15896" max="15898" width="9.7109375" style="114" customWidth="1"/>
    <col min="15899" max="16128" width="8.85546875" style="114"/>
    <col min="16129" max="16129" width="2.5703125" style="114" customWidth="1"/>
    <col min="16130" max="16130" width="19.140625" style="114" customWidth="1"/>
    <col min="16131" max="16131" width="7.5703125" style="114" customWidth="1"/>
    <col min="16132" max="16134" width="7.7109375" style="114" customWidth="1"/>
    <col min="16135" max="16135" width="8.28515625" style="114" customWidth="1"/>
    <col min="16136" max="16144" width="7.7109375" style="114" customWidth="1"/>
    <col min="16145" max="16151" width="6.7109375" style="114" customWidth="1"/>
    <col min="16152" max="16154" width="9.7109375" style="114" customWidth="1"/>
    <col min="16155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145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136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44" t="s">
        <v>145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2</v>
      </c>
      <c r="D13" s="133"/>
      <c r="E13" s="133"/>
      <c r="F13" s="133"/>
      <c r="G13" s="133"/>
      <c r="H13" s="130">
        <f t="shared" ref="H13:H20" si="0">SUM(C13:G13)</f>
        <v>2</v>
      </c>
      <c r="I13" s="133">
        <v>1</v>
      </c>
      <c r="J13" s="133"/>
      <c r="K13" s="133"/>
      <c r="L13" s="133"/>
      <c r="M13" s="133"/>
      <c r="N13" s="133"/>
      <c r="O13" s="135">
        <f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6</v>
      </c>
      <c r="D14" s="133" t="s">
        <v>77</v>
      </c>
      <c r="E14" s="133"/>
      <c r="F14" s="133" t="s">
        <v>77</v>
      </c>
      <c r="G14" s="133"/>
      <c r="H14" s="130">
        <f t="shared" si="0"/>
        <v>6</v>
      </c>
      <c r="I14" s="133">
        <v>3</v>
      </c>
      <c r="J14" s="133"/>
      <c r="K14" s="133"/>
      <c r="L14" s="133"/>
      <c r="M14" s="133"/>
      <c r="N14" s="133"/>
      <c r="O14" s="135">
        <v>0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5</v>
      </c>
      <c r="D15" s="133"/>
      <c r="E15" s="133"/>
      <c r="F15" s="133"/>
      <c r="G15" s="133"/>
      <c r="H15" s="130">
        <f t="shared" si="0"/>
        <v>5</v>
      </c>
      <c r="I15" s="133">
        <v>6.5</v>
      </c>
      <c r="J15" s="133">
        <v>25</v>
      </c>
      <c r="K15" s="133">
        <v>0</v>
      </c>
      <c r="L15" s="133"/>
      <c r="M15" s="133">
        <v>5</v>
      </c>
      <c r="N15" s="133">
        <v>2</v>
      </c>
      <c r="O15" s="135">
        <v>32</v>
      </c>
      <c r="P15" s="133">
        <v>32587.96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3</v>
      </c>
      <c r="D16" s="133"/>
      <c r="E16" s="133" t="s">
        <v>77</v>
      </c>
      <c r="F16" s="133"/>
      <c r="G16" s="133" t="s">
        <v>77</v>
      </c>
      <c r="H16" s="130">
        <f t="shared" si="0"/>
        <v>3</v>
      </c>
      <c r="I16" s="133">
        <v>6.5</v>
      </c>
      <c r="J16" s="133">
        <v>5</v>
      </c>
      <c r="K16" s="133"/>
      <c r="L16" s="133"/>
      <c r="M16" s="133"/>
      <c r="N16" s="133"/>
      <c r="O16" s="130">
        <v>5</v>
      </c>
      <c r="P16" s="133">
        <v>45.71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2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2</v>
      </c>
      <c r="I17" s="133">
        <v>0</v>
      </c>
      <c r="J17" s="133">
        <v>18</v>
      </c>
      <c r="K17" s="133" t="s">
        <v>77</v>
      </c>
      <c r="L17" s="133" t="s">
        <v>77</v>
      </c>
      <c r="M17" s="133"/>
      <c r="N17" s="133"/>
      <c r="O17" s="130">
        <v>18</v>
      </c>
      <c r="P17" s="133">
        <v>3943.11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5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v>5</v>
      </c>
      <c r="I18" s="133">
        <v>45</v>
      </c>
      <c r="J18" s="133">
        <v>5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>SUM(J18:N18)</f>
        <v>5</v>
      </c>
      <c r="P18" s="133">
        <v>1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1</v>
      </c>
      <c r="D19" s="133" t="s">
        <v>77</v>
      </c>
      <c r="E19" s="133"/>
      <c r="F19" s="133"/>
      <c r="G19" s="133"/>
      <c r="H19" s="130">
        <f t="shared" si="0"/>
        <v>1</v>
      </c>
      <c r="I19" s="133">
        <v>0</v>
      </c>
      <c r="J19" s="133">
        <v>0</v>
      </c>
      <c r="K19" s="133"/>
      <c r="L19" s="133"/>
      <c r="M19" s="133"/>
      <c r="N19" s="133"/>
      <c r="O19" s="130">
        <v>0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0</v>
      </c>
      <c r="D20" s="133"/>
      <c r="E20" s="133"/>
      <c r="F20" s="133"/>
      <c r="G20" s="133"/>
      <c r="H20" s="130">
        <f t="shared" si="0"/>
        <v>0</v>
      </c>
      <c r="I20" s="133">
        <v>0</v>
      </c>
      <c r="J20" s="133">
        <v>1</v>
      </c>
      <c r="K20" s="133"/>
      <c r="L20" s="133"/>
      <c r="M20" s="133"/>
      <c r="N20" s="133"/>
      <c r="O20" s="130">
        <f>SUM(J20:N20)</f>
        <v>1</v>
      </c>
      <c r="P20" s="133">
        <v>0</v>
      </c>
      <c r="Q20" s="129"/>
      <c r="R20"/>
      <c r="S20"/>
      <c r="T20"/>
      <c r="U20"/>
      <c r="V20"/>
    </row>
    <row r="21" spans="1:23" ht="24" customHeight="1" thickBot="1">
      <c r="A21" s="128"/>
      <c r="B21" s="132"/>
      <c r="C21" s="130">
        <f t="shared" ref="C21:P21" si="1">SUM(C13:C20)</f>
        <v>24</v>
      </c>
      <c r="D21" s="130">
        <f t="shared" si="1"/>
        <v>0</v>
      </c>
      <c r="E21" s="130">
        <f t="shared" si="1"/>
        <v>0</v>
      </c>
      <c r="F21" s="130">
        <f t="shared" si="1"/>
        <v>0</v>
      </c>
      <c r="G21" s="131">
        <f t="shared" si="1"/>
        <v>0</v>
      </c>
      <c r="H21" s="131">
        <f t="shared" si="1"/>
        <v>24</v>
      </c>
      <c r="I21" s="131">
        <f t="shared" si="1"/>
        <v>62</v>
      </c>
      <c r="J21" s="131">
        <f t="shared" si="1"/>
        <v>54</v>
      </c>
      <c r="K21" s="130">
        <f t="shared" si="1"/>
        <v>0</v>
      </c>
      <c r="L21" s="130">
        <f t="shared" si="1"/>
        <v>0</v>
      </c>
      <c r="M21" s="130">
        <f t="shared" si="1"/>
        <v>5</v>
      </c>
      <c r="N21" s="130">
        <f t="shared" si="1"/>
        <v>2</v>
      </c>
      <c r="O21" s="130">
        <f t="shared" si="1"/>
        <v>61</v>
      </c>
      <c r="P21" s="130">
        <f t="shared" si="1"/>
        <v>36577.78</v>
      </c>
      <c r="Q21" s="129"/>
      <c r="R21" s="69"/>
      <c r="S21" s="69"/>
      <c r="T21" s="69"/>
      <c r="U21" s="69"/>
      <c r="V21" s="69"/>
      <c r="W21" s="115"/>
    </row>
    <row r="22" spans="1:23" ht="24" customHeight="1" thickTop="1" thickBot="1">
      <c r="A22" s="128"/>
      <c r="B22" s="123" t="s">
        <v>120</v>
      </c>
      <c r="C22" s="115"/>
      <c r="D22" s="123"/>
      <c r="E22" s="123"/>
      <c r="F22" s="123"/>
      <c r="G22" s="127" t="s">
        <v>119</v>
      </c>
      <c r="H22" s="126">
        <f>SUM(H21,O21)</f>
        <v>85</v>
      </c>
      <c r="I22" s="125">
        <f>SUM(I21,P21)</f>
        <v>36639.78</v>
      </c>
      <c r="J22" s="124" t="s">
        <v>118</v>
      </c>
      <c r="K22" s="123"/>
      <c r="L22" s="123"/>
      <c r="M22" s="123"/>
      <c r="N22" s="123"/>
      <c r="O22" s="122"/>
      <c r="P22" s="122"/>
      <c r="Q22" s="121"/>
      <c r="R22" s="120"/>
      <c r="S22" s="120"/>
      <c r="T22" s="120"/>
      <c r="U22" s="120"/>
      <c r="V22" s="120"/>
      <c r="W22" s="115"/>
    </row>
    <row r="23" spans="1:23" ht="24" customHeight="1" thickTop="1" thickBot="1">
      <c r="A23" s="119"/>
      <c r="B23" s="117"/>
      <c r="C23" s="118" t="s">
        <v>117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6"/>
      <c r="R23" s="115"/>
      <c r="S23" s="115"/>
      <c r="T23" s="115"/>
      <c r="U23" s="115"/>
      <c r="V23" s="115"/>
    </row>
    <row r="24" spans="1:23" ht="24" customHeight="1"/>
    <row r="25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A21" sqref="A21:XFD21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 t="s">
        <v>77</v>
      </c>
      <c r="C1" s="152"/>
      <c r="D1" s="152"/>
      <c r="E1" s="152"/>
      <c r="F1" s="152" t="s">
        <v>139</v>
      </c>
      <c r="G1" s="153" t="s">
        <v>144</v>
      </c>
      <c r="H1" s="152"/>
      <c r="I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146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136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146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0</v>
      </c>
      <c r="D13" s="133"/>
      <c r="E13" s="133"/>
      <c r="F13" s="133"/>
      <c r="G13" s="133"/>
      <c r="H13" s="130">
        <f t="shared" ref="H13:H21" si="0">SUM(C13:G13)</f>
        <v>0</v>
      </c>
      <c r="I13" s="133">
        <v>4</v>
      </c>
      <c r="J13" s="133">
        <v>0</v>
      </c>
      <c r="K13" s="133"/>
      <c r="L13" s="133"/>
      <c r="M13" s="133"/>
      <c r="N13" s="133"/>
      <c r="O13" s="135">
        <f t="shared" ref="O13:O21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1</v>
      </c>
      <c r="D14" s="133" t="s">
        <v>77</v>
      </c>
      <c r="E14" s="133"/>
      <c r="F14" s="133" t="s">
        <v>77</v>
      </c>
      <c r="G14" s="133"/>
      <c r="H14" s="130">
        <f t="shared" si="0"/>
        <v>1</v>
      </c>
      <c r="I14" s="133">
        <v>5</v>
      </c>
      <c r="J14" s="133">
        <v>2</v>
      </c>
      <c r="K14" s="133"/>
      <c r="L14" s="133"/>
      <c r="M14" s="133"/>
      <c r="N14" s="133"/>
      <c r="O14" s="135">
        <f t="shared" si="1"/>
        <v>2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1</v>
      </c>
      <c r="D15" s="133"/>
      <c r="E15" s="133"/>
      <c r="F15" s="133"/>
      <c r="G15" s="133"/>
      <c r="H15" s="130">
        <f t="shared" si="0"/>
        <v>1</v>
      </c>
      <c r="I15" s="133">
        <v>1</v>
      </c>
      <c r="J15" s="133">
        <v>20</v>
      </c>
      <c r="K15" s="133"/>
      <c r="L15" s="133"/>
      <c r="M15" s="133"/>
      <c r="N15" s="133"/>
      <c r="O15" s="135">
        <f t="shared" si="1"/>
        <v>20</v>
      </c>
      <c r="P15" s="133">
        <v>4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2</v>
      </c>
      <c r="D16" s="133"/>
      <c r="E16" s="133" t="s">
        <v>77</v>
      </c>
      <c r="F16" s="133"/>
      <c r="G16" s="133" t="s">
        <v>77</v>
      </c>
      <c r="H16" s="130">
        <f t="shared" si="0"/>
        <v>2</v>
      </c>
      <c r="I16" s="133">
        <v>5</v>
      </c>
      <c r="J16" s="133">
        <v>9</v>
      </c>
      <c r="K16" s="133"/>
      <c r="L16" s="133"/>
      <c r="M16" s="133"/>
      <c r="N16" s="133"/>
      <c r="O16" s="130">
        <f t="shared" si="1"/>
        <v>9</v>
      </c>
      <c r="P16" s="133">
        <v>2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2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2</v>
      </c>
      <c r="I17" s="133">
        <v>1</v>
      </c>
      <c r="J17" s="133">
        <v>39</v>
      </c>
      <c r="K17" s="133"/>
      <c r="L17" s="133" t="s">
        <v>77</v>
      </c>
      <c r="M17" s="133"/>
      <c r="N17" s="133"/>
      <c r="O17" s="130">
        <f t="shared" si="1"/>
        <v>39</v>
      </c>
      <c r="P17" s="133">
        <v>22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3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f t="shared" si="0"/>
        <v>3</v>
      </c>
      <c r="I18" s="133">
        <v>0</v>
      </c>
      <c r="J18" s="133">
        <v>20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20</v>
      </c>
      <c r="P18" s="133">
        <v>83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1</v>
      </c>
      <c r="D19" s="133" t="s">
        <v>77</v>
      </c>
      <c r="E19" s="133"/>
      <c r="F19" s="133"/>
      <c r="G19" s="133"/>
      <c r="H19" s="130">
        <f t="shared" si="0"/>
        <v>1</v>
      </c>
      <c r="I19" s="133">
        <v>1</v>
      </c>
      <c r="J19" s="133">
        <v>1</v>
      </c>
      <c r="K19" s="133"/>
      <c r="L19" s="133"/>
      <c r="M19" s="133"/>
      <c r="N19" s="133"/>
      <c r="O19" s="130">
        <f t="shared" si="1"/>
        <v>1</v>
      </c>
      <c r="P19" s="133">
        <v>3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0">
        <f t="shared" si="0"/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0</v>
      </c>
      <c r="D21" s="133"/>
      <c r="E21" s="133"/>
      <c r="F21" s="133"/>
      <c r="G21" s="134"/>
      <c r="H21" s="131">
        <f t="shared" si="0"/>
        <v>0</v>
      </c>
      <c r="I21" s="134">
        <v>0</v>
      </c>
      <c r="J21" s="134">
        <v>0</v>
      </c>
      <c r="K21" s="133"/>
      <c r="L21" s="133"/>
      <c r="M21" s="133"/>
      <c r="N21" s="133"/>
      <c r="O21" s="130">
        <f t="shared" si="1"/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>SUM(C13:C21)</f>
        <v>10</v>
      </c>
      <c r="D22" s="130">
        <f>SUM(D13:D20)</f>
        <v>0</v>
      </c>
      <c r="E22" s="130">
        <f>SUM(E13:E20)</f>
        <v>0</v>
      </c>
      <c r="F22" s="130">
        <f>SUM(F13:F20)</f>
        <v>0</v>
      </c>
      <c r="G22" s="131">
        <f>SUM(G13:G20)</f>
        <v>0</v>
      </c>
      <c r="H22" s="131">
        <f>SUM(H13:H21)</f>
        <v>10</v>
      </c>
      <c r="I22" s="131">
        <f>SUM(I13:I21)</f>
        <v>17</v>
      </c>
      <c r="J22" s="131">
        <f>SUM(J13:J21)</f>
        <v>91</v>
      </c>
      <c r="K22" s="130">
        <f>SUM(K13:K20)</f>
        <v>0</v>
      </c>
      <c r="L22" s="130">
        <f>SUM(L13:L20)</f>
        <v>0</v>
      </c>
      <c r="M22" s="130">
        <f>SUM(M13:M20)</f>
        <v>0</v>
      </c>
      <c r="N22" s="130">
        <f>SUM(N13:N20)</f>
        <v>0</v>
      </c>
      <c r="O22" s="130">
        <f>SUM(O13:O21)</f>
        <v>91</v>
      </c>
      <c r="P22" s="130">
        <f>SUM(P13:P21)</f>
        <v>114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101</v>
      </c>
      <c r="I23" s="125">
        <f>SUM(I22,P22)</f>
        <v>131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E13" sqref="E13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150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150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1</v>
      </c>
      <c r="D13" s="133"/>
      <c r="E13" s="133"/>
      <c r="F13" s="133"/>
      <c r="G13" s="133"/>
      <c r="H13" s="130">
        <f t="shared" ref="H13:H20" si="0">SUM(C13:G13)</f>
        <v>1</v>
      </c>
      <c r="I13" s="133">
        <v>6</v>
      </c>
      <c r="J13" s="133"/>
      <c r="K13" s="133"/>
      <c r="L13" s="133"/>
      <c r="M13" s="133"/>
      <c r="N13" s="133"/>
      <c r="O13" s="135">
        <f t="shared" ref="O13:O20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1</v>
      </c>
      <c r="D14" s="133" t="s">
        <v>77</v>
      </c>
      <c r="E14" s="133"/>
      <c r="F14" s="133" t="s">
        <v>77</v>
      </c>
      <c r="G14" s="133"/>
      <c r="H14" s="130">
        <f t="shared" si="0"/>
        <v>1</v>
      </c>
      <c r="I14" s="133">
        <v>1</v>
      </c>
      <c r="J14" s="133"/>
      <c r="K14" s="133"/>
      <c r="L14" s="133"/>
      <c r="M14" s="133"/>
      <c r="N14" s="133"/>
      <c r="O14" s="135">
        <f t="shared" si="1"/>
        <v>0</v>
      </c>
      <c r="P14" s="133">
        <v>0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0</v>
      </c>
      <c r="D15" s="133"/>
      <c r="E15" s="133"/>
      <c r="F15" s="133"/>
      <c r="G15" s="133">
        <v>1</v>
      </c>
      <c r="H15" s="130">
        <f t="shared" si="0"/>
        <v>1</v>
      </c>
      <c r="I15" s="133">
        <v>7783</v>
      </c>
      <c r="J15" s="133">
        <v>34</v>
      </c>
      <c r="K15" s="133">
        <v>2</v>
      </c>
      <c r="L15" s="133">
        <v>6</v>
      </c>
      <c r="M15" s="133">
        <v>2</v>
      </c>
      <c r="N15" s="133"/>
      <c r="O15" s="135">
        <f t="shared" si="1"/>
        <v>44</v>
      </c>
      <c r="P15" s="133">
        <v>8272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1</v>
      </c>
      <c r="D16" s="133"/>
      <c r="E16" s="133" t="s">
        <v>77</v>
      </c>
      <c r="F16" s="133"/>
      <c r="G16" s="133" t="s">
        <v>77</v>
      </c>
      <c r="H16" s="130">
        <f t="shared" si="0"/>
        <v>1</v>
      </c>
      <c r="I16" s="133">
        <v>1</v>
      </c>
      <c r="J16" s="133">
        <v>1</v>
      </c>
      <c r="K16" s="133">
        <v>1</v>
      </c>
      <c r="L16" s="133"/>
      <c r="M16" s="133">
        <v>2</v>
      </c>
      <c r="N16" s="133">
        <v>2</v>
      </c>
      <c r="O16" s="130">
        <f t="shared" si="1"/>
        <v>6</v>
      </c>
      <c r="P16" s="133">
        <v>45637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2</v>
      </c>
      <c r="D17" s="133"/>
      <c r="E17" s="133" t="s">
        <v>77</v>
      </c>
      <c r="F17" s="133" t="s">
        <v>77</v>
      </c>
      <c r="G17" s="133" t="s">
        <v>77</v>
      </c>
      <c r="H17" s="130">
        <f t="shared" si="0"/>
        <v>2</v>
      </c>
      <c r="I17" s="133">
        <v>46</v>
      </c>
      <c r="J17" s="133">
        <v>1</v>
      </c>
      <c r="K17" s="133" t="s">
        <v>77</v>
      </c>
      <c r="L17" s="133" t="s">
        <v>77</v>
      </c>
      <c r="M17" s="133">
        <v>2</v>
      </c>
      <c r="N17" s="133">
        <v>1</v>
      </c>
      <c r="O17" s="130">
        <f t="shared" si="1"/>
        <v>4</v>
      </c>
      <c r="P17" s="133">
        <v>13153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4</v>
      </c>
      <c r="D18" s="133" t="s">
        <v>77</v>
      </c>
      <c r="E18" s="133" t="s">
        <v>77</v>
      </c>
      <c r="F18" s="133" t="s">
        <v>77</v>
      </c>
      <c r="G18" s="133" t="s">
        <v>77</v>
      </c>
      <c r="H18" s="130">
        <f t="shared" si="0"/>
        <v>4</v>
      </c>
      <c r="I18" s="133">
        <v>2</v>
      </c>
      <c r="J18" s="133" t="s">
        <v>77</v>
      </c>
      <c r="K18" s="133" t="s">
        <v>77</v>
      </c>
      <c r="L18" s="133" t="s">
        <v>77</v>
      </c>
      <c r="M18" s="133" t="s">
        <v>77</v>
      </c>
      <c r="N18" s="133" t="s">
        <v>77</v>
      </c>
      <c r="O18" s="130">
        <f t="shared" si="1"/>
        <v>0</v>
      </c>
      <c r="P18" s="133">
        <v>0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0</v>
      </c>
      <c r="D19" s="133" t="s">
        <v>77</v>
      </c>
      <c r="E19" s="133"/>
      <c r="F19" s="133"/>
      <c r="G19" s="133"/>
      <c r="H19" s="130">
        <f t="shared" si="0"/>
        <v>0</v>
      </c>
      <c r="I19" s="133">
        <v>0</v>
      </c>
      <c r="J19" s="133">
        <v>0</v>
      </c>
      <c r="K19" s="133"/>
      <c r="L19" s="133"/>
      <c r="M19" s="133"/>
      <c r="N19" s="133"/>
      <c r="O19" s="130">
        <f t="shared" si="1"/>
        <v>0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0</v>
      </c>
      <c r="D20" s="133"/>
      <c r="E20" s="133"/>
      <c r="F20" s="133"/>
      <c r="G20" s="133"/>
      <c r="H20" s="130">
        <f t="shared" si="0"/>
        <v>0</v>
      </c>
      <c r="I20" s="133">
        <v>0</v>
      </c>
      <c r="J20" s="133">
        <v>0</v>
      </c>
      <c r="K20" s="133"/>
      <c r="L20" s="133"/>
      <c r="M20" s="133"/>
      <c r="N20" s="133"/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0</v>
      </c>
      <c r="D21" s="133"/>
      <c r="E21" s="133"/>
      <c r="F21" s="133"/>
      <c r="G21" s="134"/>
      <c r="H21" s="131">
        <f t="shared" ref="H21" si="2">SUM(C21:G21)</f>
        <v>0</v>
      </c>
      <c r="I21" s="134">
        <v>0</v>
      </c>
      <c r="J21" s="134">
        <v>0</v>
      </c>
      <c r="K21" s="133"/>
      <c r="L21" s="133"/>
      <c r="M21" s="133"/>
      <c r="N21" s="133"/>
      <c r="O21" s="130">
        <f t="shared" ref="O21" si="3">SUM(J21:N21)</f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 t="shared" ref="C22:P22" si="4">SUM(C13:C20)</f>
        <v>9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1">
        <f t="shared" si="4"/>
        <v>1</v>
      </c>
      <c r="H22" s="131">
        <f t="shared" si="4"/>
        <v>10</v>
      </c>
      <c r="I22" s="131">
        <f t="shared" si="4"/>
        <v>7839</v>
      </c>
      <c r="J22" s="131">
        <f t="shared" si="4"/>
        <v>36</v>
      </c>
      <c r="K22" s="130">
        <f t="shared" si="4"/>
        <v>3</v>
      </c>
      <c r="L22" s="130">
        <f t="shared" si="4"/>
        <v>6</v>
      </c>
      <c r="M22" s="130">
        <f t="shared" si="4"/>
        <v>6</v>
      </c>
      <c r="N22" s="130">
        <f t="shared" si="4"/>
        <v>3</v>
      </c>
      <c r="O22" s="130">
        <f t="shared" si="4"/>
        <v>54</v>
      </c>
      <c r="P22" s="130">
        <f t="shared" si="4"/>
        <v>67062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64</v>
      </c>
      <c r="I23" s="125">
        <f>SUM(I22,P22)</f>
        <v>74901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K20" sqref="K20"/>
    </sheetView>
  </sheetViews>
  <sheetFormatPr defaultColWidth="8.85546875" defaultRowHeight="12"/>
  <cols>
    <col min="1" max="1" width="2.5703125" style="114" customWidth="1"/>
    <col min="2" max="2" width="19.140625" style="114" customWidth="1"/>
    <col min="3" max="3" width="7.5703125" style="114" customWidth="1"/>
    <col min="4" max="6" width="7.7109375" style="114" customWidth="1"/>
    <col min="7" max="7" width="8.28515625" style="114" customWidth="1"/>
    <col min="8" max="16" width="7.7109375" style="114" customWidth="1"/>
    <col min="17" max="23" width="6.7109375" style="114" customWidth="1"/>
    <col min="24" max="26" width="9.7109375" style="114" customWidth="1"/>
    <col min="27" max="16384" width="8.85546875" style="114"/>
  </cols>
  <sheetData>
    <row r="1" spans="1:23" ht="23.45" customHeight="1">
      <c r="A1" s="154"/>
      <c r="B1" s="152"/>
      <c r="C1" s="152"/>
      <c r="D1" s="152"/>
      <c r="E1" s="152"/>
      <c r="F1" s="152" t="s">
        <v>139</v>
      </c>
      <c r="G1" s="153" t="s">
        <v>144</v>
      </c>
      <c r="H1" s="152"/>
      <c r="I1" s="152"/>
      <c r="J1" s="152"/>
      <c r="K1" s="152"/>
      <c r="L1" s="152"/>
      <c r="M1" s="152"/>
      <c r="N1" s="152"/>
      <c r="O1" s="152"/>
      <c r="P1" s="152"/>
      <c r="Q1" s="151"/>
      <c r="R1"/>
      <c r="S1"/>
      <c r="T1"/>
      <c r="U1"/>
      <c r="V1"/>
      <c r="W1"/>
    </row>
    <row r="2" spans="1:23" ht="17.25" customHeight="1">
      <c r="A2" s="12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9"/>
      <c r="R2"/>
      <c r="S2"/>
      <c r="T2"/>
      <c r="U2"/>
      <c r="V2"/>
      <c r="W2"/>
    </row>
    <row r="3" spans="1:23" ht="24.6" customHeight="1">
      <c r="A3" s="128"/>
      <c r="B3" s="148"/>
      <c r="C3" s="148"/>
      <c r="D3" s="148"/>
      <c r="E3" s="148"/>
      <c r="F3" s="148" t="s">
        <v>138</v>
      </c>
      <c r="G3" s="148"/>
      <c r="H3" s="148"/>
      <c r="I3" s="148"/>
      <c r="J3" s="148"/>
      <c r="K3" s="148"/>
      <c r="L3" s="150" t="s">
        <v>151</v>
      </c>
      <c r="M3" s="149"/>
      <c r="N3" s="148"/>
      <c r="O3" s="148"/>
      <c r="P3" s="148"/>
      <c r="Q3" s="129"/>
      <c r="R3"/>
      <c r="S3"/>
      <c r="T3"/>
      <c r="U3"/>
      <c r="V3"/>
      <c r="W3"/>
    </row>
    <row r="4" spans="1:23" ht="24.75" customHeight="1">
      <c r="A4" s="128"/>
      <c r="B4" s="148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29"/>
      <c r="R4"/>
      <c r="S4"/>
      <c r="T4"/>
      <c r="U4"/>
      <c r="V4"/>
      <c r="W4"/>
    </row>
    <row r="5" spans="1:23" ht="30" customHeight="1">
      <c r="A5" s="128"/>
      <c r="B5" s="147" t="s">
        <v>149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9"/>
      <c r="R5"/>
      <c r="S5"/>
      <c r="T5"/>
      <c r="U5"/>
      <c r="V5"/>
      <c r="W5"/>
    </row>
    <row r="6" spans="1:23" ht="23.25" customHeight="1">
      <c r="A6" s="128"/>
      <c r="B6" s="146" t="s">
        <v>135</v>
      </c>
      <c r="C6" s="11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9"/>
      <c r="R6"/>
      <c r="S6"/>
      <c r="T6"/>
      <c r="U6"/>
      <c r="V6"/>
      <c r="W6"/>
    </row>
    <row r="7" spans="1:23" ht="21.6" customHeight="1">
      <c r="A7" s="128"/>
      <c r="B7" s="146" t="s">
        <v>134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29"/>
      <c r="R7"/>
      <c r="S7"/>
      <c r="T7"/>
      <c r="U7"/>
      <c r="V7"/>
      <c r="W7"/>
    </row>
    <row r="8" spans="1:23" ht="19.149999999999999" customHeight="1" thickBot="1">
      <c r="A8" s="128"/>
      <c r="B8" s="145" t="s">
        <v>133</v>
      </c>
      <c r="C8" s="178" t="s">
        <v>151</v>
      </c>
      <c r="D8" s="144"/>
      <c r="E8" s="144"/>
      <c r="F8" s="143"/>
      <c r="G8" s="69"/>
      <c r="H8" s="69"/>
      <c r="I8" s="69"/>
      <c r="J8" s="69"/>
      <c r="K8" s="69"/>
      <c r="L8" s="69"/>
      <c r="M8" s="69"/>
      <c r="N8" s="69"/>
      <c r="O8" s="69"/>
      <c r="P8" s="69"/>
      <c r="Q8" s="129"/>
      <c r="R8"/>
      <c r="S8"/>
      <c r="T8"/>
      <c r="U8"/>
      <c r="V8"/>
      <c r="W8"/>
    </row>
    <row r="9" spans="1:23" ht="24" customHeight="1" thickTop="1">
      <c r="A9" s="12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9"/>
      <c r="R9"/>
      <c r="S9"/>
      <c r="T9"/>
      <c r="U9"/>
      <c r="V9"/>
      <c r="W9"/>
    </row>
    <row r="10" spans="1:23" ht="24" customHeight="1">
      <c r="A10" s="128"/>
      <c r="B10" s="142"/>
      <c r="C10" s="191" t="s">
        <v>131</v>
      </c>
      <c r="D10" s="192"/>
      <c r="E10" s="192"/>
      <c r="F10" s="192"/>
      <c r="G10" s="193"/>
      <c r="H10" s="179"/>
      <c r="I10" s="179"/>
      <c r="J10" s="191" t="s">
        <v>130</v>
      </c>
      <c r="K10" s="192"/>
      <c r="L10" s="192"/>
      <c r="M10" s="192"/>
      <c r="N10" s="193"/>
      <c r="O10" s="179"/>
      <c r="P10" s="180"/>
      <c r="Q10" s="129"/>
      <c r="R10"/>
      <c r="S10"/>
      <c r="T10"/>
      <c r="U10"/>
      <c r="V10"/>
    </row>
    <row r="11" spans="1:23" ht="24" customHeight="1">
      <c r="A11" s="128"/>
      <c r="B11" s="136" t="s">
        <v>3</v>
      </c>
      <c r="C11" s="191" t="s">
        <v>4</v>
      </c>
      <c r="D11" s="192"/>
      <c r="E11" s="192"/>
      <c r="F11" s="192"/>
      <c r="G11" s="193"/>
      <c r="H11" s="136" t="s">
        <v>16</v>
      </c>
      <c r="I11" s="136" t="s">
        <v>7</v>
      </c>
      <c r="J11" s="191" t="s">
        <v>4</v>
      </c>
      <c r="K11" s="192"/>
      <c r="L11" s="192"/>
      <c r="M11" s="192"/>
      <c r="N11" s="193"/>
      <c r="O11" s="136" t="s">
        <v>16</v>
      </c>
      <c r="P11" s="136" t="s">
        <v>7</v>
      </c>
      <c r="Q11" s="129"/>
      <c r="R11"/>
      <c r="S11"/>
      <c r="T11"/>
      <c r="U11"/>
      <c r="V11"/>
    </row>
    <row r="12" spans="1:23" ht="24" customHeight="1">
      <c r="A12" s="128"/>
      <c r="B12" s="132"/>
      <c r="C12" s="139" t="s">
        <v>10</v>
      </c>
      <c r="D12" s="138" t="s">
        <v>11</v>
      </c>
      <c r="E12" s="138" t="s">
        <v>12</v>
      </c>
      <c r="F12" s="138" t="s">
        <v>13</v>
      </c>
      <c r="G12" s="138" t="s">
        <v>14</v>
      </c>
      <c r="H12" s="137" t="s">
        <v>89</v>
      </c>
      <c r="I12" s="136" t="s">
        <v>17</v>
      </c>
      <c r="J12" s="139" t="s">
        <v>10</v>
      </c>
      <c r="K12" s="138" t="s">
        <v>11</v>
      </c>
      <c r="L12" s="138" t="s">
        <v>12</v>
      </c>
      <c r="M12" s="138" t="s">
        <v>13</v>
      </c>
      <c r="N12" s="138" t="s">
        <v>14</v>
      </c>
      <c r="O12" s="137" t="s">
        <v>89</v>
      </c>
      <c r="P12" s="136" t="s">
        <v>17</v>
      </c>
      <c r="Q12" s="129"/>
      <c r="R12"/>
      <c r="S12"/>
      <c r="T12"/>
      <c r="U12"/>
      <c r="V12"/>
    </row>
    <row r="13" spans="1:23" ht="24" customHeight="1">
      <c r="A13" s="128"/>
      <c r="B13" s="132" t="s">
        <v>129</v>
      </c>
      <c r="C13" s="133">
        <v>7</v>
      </c>
      <c r="D13" s="133">
        <v>0</v>
      </c>
      <c r="E13" s="133">
        <v>0</v>
      </c>
      <c r="F13" s="133">
        <v>0</v>
      </c>
      <c r="G13" s="133">
        <v>0</v>
      </c>
      <c r="H13" s="130">
        <f t="shared" ref="H13:H20" si="0">SUM(C13:G13)</f>
        <v>7</v>
      </c>
      <c r="I13" s="133">
        <v>3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5">
        <f t="shared" ref="O13:O20" si="1">SUM(J13:N13)</f>
        <v>0</v>
      </c>
      <c r="P13" s="133">
        <v>0</v>
      </c>
      <c r="Q13" s="129"/>
      <c r="R13"/>
      <c r="S13"/>
      <c r="T13"/>
      <c r="U13"/>
      <c r="V13"/>
    </row>
    <row r="14" spans="1:23" ht="24" customHeight="1">
      <c r="A14" s="128"/>
      <c r="B14" s="132" t="s">
        <v>128</v>
      </c>
      <c r="C14" s="133">
        <v>3</v>
      </c>
      <c r="D14" s="133">
        <v>0</v>
      </c>
      <c r="E14" s="133">
        <v>0</v>
      </c>
      <c r="F14" s="133">
        <v>0</v>
      </c>
      <c r="G14" s="133">
        <v>0</v>
      </c>
      <c r="H14" s="130">
        <f t="shared" si="0"/>
        <v>3</v>
      </c>
      <c r="I14" s="133">
        <v>1</v>
      </c>
      <c r="J14" s="133">
        <v>8</v>
      </c>
      <c r="K14" s="133">
        <v>0</v>
      </c>
      <c r="L14" s="133">
        <v>0</v>
      </c>
      <c r="M14" s="133">
        <v>0</v>
      </c>
      <c r="N14" s="133">
        <v>0</v>
      </c>
      <c r="O14" s="135">
        <f t="shared" si="1"/>
        <v>8</v>
      </c>
      <c r="P14" s="133">
        <v>2</v>
      </c>
      <c r="Q14" s="129"/>
      <c r="R14"/>
      <c r="S14"/>
      <c r="T14"/>
      <c r="U14"/>
      <c r="V14"/>
    </row>
    <row r="15" spans="1:23" ht="24" customHeight="1">
      <c r="A15" s="128"/>
      <c r="B15" s="132" t="s">
        <v>127</v>
      </c>
      <c r="C15" s="133">
        <v>12</v>
      </c>
      <c r="D15" s="133">
        <v>0</v>
      </c>
      <c r="E15" s="133">
        <v>0</v>
      </c>
      <c r="F15" s="133">
        <v>0</v>
      </c>
      <c r="G15" s="133">
        <v>0</v>
      </c>
      <c r="H15" s="130">
        <f t="shared" si="0"/>
        <v>12</v>
      </c>
      <c r="I15" s="133">
        <v>81</v>
      </c>
      <c r="J15" s="133">
        <v>33</v>
      </c>
      <c r="K15" s="133">
        <v>2</v>
      </c>
      <c r="L15" s="133">
        <v>4</v>
      </c>
      <c r="M15" s="133">
        <v>3</v>
      </c>
      <c r="N15" s="133">
        <v>4</v>
      </c>
      <c r="O15" s="135">
        <f t="shared" si="1"/>
        <v>46</v>
      </c>
      <c r="P15" s="133">
        <v>46161</v>
      </c>
      <c r="Q15" s="129"/>
      <c r="R15"/>
      <c r="S15"/>
      <c r="T15"/>
      <c r="U15"/>
      <c r="V15"/>
    </row>
    <row r="16" spans="1:23" ht="24" customHeight="1">
      <c r="A16" s="128"/>
      <c r="B16" s="132" t="s">
        <v>126</v>
      </c>
      <c r="C16" s="133">
        <v>6</v>
      </c>
      <c r="D16" s="133">
        <v>0</v>
      </c>
      <c r="E16" s="133">
        <v>0</v>
      </c>
      <c r="F16" s="133">
        <v>0</v>
      </c>
      <c r="G16" s="133">
        <v>1</v>
      </c>
      <c r="H16" s="130">
        <f t="shared" si="0"/>
        <v>7</v>
      </c>
      <c r="I16" s="133">
        <v>6132</v>
      </c>
      <c r="J16" s="133">
        <v>0</v>
      </c>
      <c r="K16" s="133">
        <v>0</v>
      </c>
      <c r="L16" s="133">
        <v>0</v>
      </c>
      <c r="M16" s="133">
        <v>1</v>
      </c>
      <c r="N16" s="133">
        <v>0</v>
      </c>
      <c r="O16" s="130">
        <f t="shared" si="1"/>
        <v>1</v>
      </c>
      <c r="P16" s="133">
        <v>3845</v>
      </c>
      <c r="Q16" s="129"/>
      <c r="R16"/>
      <c r="S16"/>
      <c r="T16"/>
      <c r="U16"/>
      <c r="V16"/>
    </row>
    <row r="17" spans="1:23" ht="24" customHeight="1">
      <c r="A17" s="128"/>
      <c r="B17" s="132" t="s">
        <v>125</v>
      </c>
      <c r="C17" s="133">
        <v>10</v>
      </c>
      <c r="D17" s="133">
        <v>0</v>
      </c>
      <c r="E17" s="133">
        <v>0</v>
      </c>
      <c r="F17" s="133">
        <v>0</v>
      </c>
      <c r="G17" s="133">
        <v>0</v>
      </c>
      <c r="H17" s="130">
        <f t="shared" si="0"/>
        <v>10</v>
      </c>
      <c r="I17" s="133">
        <v>3</v>
      </c>
      <c r="J17" s="133">
        <v>4</v>
      </c>
      <c r="K17" s="133">
        <v>0</v>
      </c>
      <c r="L17" s="133">
        <v>0</v>
      </c>
      <c r="M17" s="133">
        <v>0</v>
      </c>
      <c r="N17" s="133">
        <v>0</v>
      </c>
      <c r="O17" s="130">
        <f t="shared" si="1"/>
        <v>4</v>
      </c>
      <c r="P17" s="133">
        <v>23</v>
      </c>
      <c r="Q17" s="129"/>
      <c r="R17"/>
      <c r="S17"/>
      <c r="T17"/>
      <c r="U17"/>
      <c r="V17"/>
    </row>
    <row r="18" spans="1:23" ht="24" customHeight="1">
      <c r="A18" s="128"/>
      <c r="B18" s="132" t="s">
        <v>124</v>
      </c>
      <c r="C18" s="133">
        <v>13</v>
      </c>
      <c r="D18" s="133">
        <v>0</v>
      </c>
      <c r="E18" s="133">
        <v>0</v>
      </c>
      <c r="F18" s="133">
        <v>0</v>
      </c>
      <c r="G18" s="133">
        <v>0</v>
      </c>
      <c r="H18" s="130">
        <f t="shared" si="0"/>
        <v>13</v>
      </c>
      <c r="I18" s="133">
        <v>7</v>
      </c>
      <c r="J18" s="133">
        <v>1</v>
      </c>
      <c r="K18" s="133">
        <v>0</v>
      </c>
      <c r="L18" s="133">
        <v>0</v>
      </c>
      <c r="M18" s="133">
        <v>0</v>
      </c>
      <c r="N18" s="133">
        <v>0</v>
      </c>
      <c r="O18" s="130">
        <f t="shared" si="1"/>
        <v>1</v>
      </c>
      <c r="P18" s="133">
        <v>1</v>
      </c>
      <c r="Q18" s="129"/>
      <c r="R18"/>
      <c r="S18"/>
      <c r="T18"/>
      <c r="U18"/>
      <c r="V18"/>
    </row>
    <row r="19" spans="1:23" ht="24" customHeight="1">
      <c r="A19" s="128"/>
      <c r="B19" s="132" t="s">
        <v>123</v>
      </c>
      <c r="C19" s="133">
        <v>5</v>
      </c>
      <c r="D19" s="133">
        <v>0</v>
      </c>
      <c r="E19" s="133">
        <v>0</v>
      </c>
      <c r="F19" s="133">
        <v>0</v>
      </c>
      <c r="G19" s="133">
        <v>0</v>
      </c>
      <c r="H19" s="130">
        <f t="shared" si="0"/>
        <v>5</v>
      </c>
      <c r="I19" s="133">
        <v>1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0">
        <f t="shared" si="1"/>
        <v>0</v>
      </c>
      <c r="P19" s="133">
        <v>0</v>
      </c>
      <c r="Q19" s="129"/>
      <c r="R19"/>
      <c r="S19"/>
      <c r="T19"/>
      <c r="U19"/>
      <c r="V19"/>
    </row>
    <row r="20" spans="1:23" ht="24" customHeight="1">
      <c r="A20" s="128"/>
      <c r="B20" s="132" t="s">
        <v>122</v>
      </c>
      <c r="C20" s="133">
        <v>1</v>
      </c>
      <c r="D20" s="133"/>
      <c r="E20" s="133"/>
      <c r="F20" s="133"/>
      <c r="G20" s="133"/>
      <c r="H20" s="130">
        <f t="shared" si="0"/>
        <v>1</v>
      </c>
      <c r="I20" s="133">
        <v>0</v>
      </c>
      <c r="J20" s="133">
        <v>0</v>
      </c>
      <c r="K20" s="133"/>
      <c r="L20" s="133"/>
      <c r="M20" s="133"/>
      <c r="N20" s="133"/>
      <c r="O20" s="130">
        <f t="shared" si="1"/>
        <v>0</v>
      </c>
      <c r="P20" s="133">
        <v>0</v>
      </c>
      <c r="Q20" s="129"/>
      <c r="R20"/>
      <c r="S20"/>
      <c r="T20"/>
      <c r="U20"/>
      <c r="V20"/>
    </row>
    <row r="21" spans="1:23" ht="24" customHeight="1">
      <c r="A21" s="128"/>
      <c r="B21" s="132" t="s">
        <v>121</v>
      </c>
      <c r="C21" s="133">
        <v>0</v>
      </c>
      <c r="D21" s="133"/>
      <c r="E21" s="133"/>
      <c r="F21" s="133"/>
      <c r="G21" s="134"/>
      <c r="H21" s="131">
        <f t="shared" ref="H21" si="2">SUM(C21:G21)</f>
        <v>0</v>
      </c>
      <c r="I21" s="134">
        <v>0</v>
      </c>
      <c r="J21" s="134">
        <v>0</v>
      </c>
      <c r="K21" s="133"/>
      <c r="L21" s="133"/>
      <c r="M21" s="133"/>
      <c r="N21" s="133"/>
      <c r="O21" s="130">
        <f t="shared" ref="O21" si="3">SUM(J21:N21)</f>
        <v>0</v>
      </c>
      <c r="P21" s="133">
        <v>0</v>
      </c>
      <c r="Q21" s="129"/>
      <c r="R21"/>
      <c r="S21"/>
      <c r="T21"/>
      <c r="U21"/>
      <c r="V21"/>
    </row>
    <row r="22" spans="1:23" ht="24" customHeight="1" thickBot="1">
      <c r="A22" s="128"/>
      <c r="B22" s="132"/>
      <c r="C22" s="130">
        <f t="shared" ref="C22:P22" si="4">SUM(C13:C20)</f>
        <v>57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1">
        <f t="shared" si="4"/>
        <v>1</v>
      </c>
      <c r="H22" s="131">
        <f t="shared" si="4"/>
        <v>58</v>
      </c>
      <c r="I22" s="131">
        <f t="shared" si="4"/>
        <v>6228</v>
      </c>
      <c r="J22" s="131">
        <f t="shared" si="4"/>
        <v>46</v>
      </c>
      <c r="K22" s="130">
        <f t="shared" si="4"/>
        <v>2</v>
      </c>
      <c r="L22" s="130">
        <f t="shared" si="4"/>
        <v>4</v>
      </c>
      <c r="M22" s="130">
        <f t="shared" si="4"/>
        <v>4</v>
      </c>
      <c r="N22" s="130">
        <f t="shared" si="4"/>
        <v>4</v>
      </c>
      <c r="O22" s="130">
        <f t="shared" si="4"/>
        <v>60</v>
      </c>
      <c r="P22" s="130">
        <f t="shared" si="4"/>
        <v>50032</v>
      </c>
      <c r="Q22" s="129"/>
      <c r="R22" s="69"/>
      <c r="S22" s="69"/>
      <c r="T22" s="69"/>
      <c r="U22" s="69"/>
      <c r="V22" s="69"/>
      <c r="W22" s="115"/>
    </row>
    <row r="23" spans="1:23" ht="24" customHeight="1" thickTop="1" thickBot="1">
      <c r="A23" s="128"/>
      <c r="B23" s="123" t="s">
        <v>120</v>
      </c>
      <c r="C23" s="115"/>
      <c r="D23" s="123"/>
      <c r="E23" s="123"/>
      <c r="F23" s="123"/>
      <c r="G23" s="127" t="s">
        <v>119</v>
      </c>
      <c r="H23" s="126">
        <f>SUM(H22,O22)</f>
        <v>118</v>
      </c>
      <c r="I23" s="125">
        <f>SUM(I22,P22)</f>
        <v>56260</v>
      </c>
      <c r="J23" s="124" t="s">
        <v>118</v>
      </c>
      <c r="K23" s="123"/>
      <c r="L23" s="123"/>
      <c r="M23" s="123"/>
      <c r="N23" s="123"/>
      <c r="O23" s="122"/>
      <c r="P23" s="122"/>
      <c r="Q23" s="121"/>
      <c r="R23" s="120"/>
      <c r="S23" s="120"/>
      <c r="T23" s="120"/>
      <c r="U23" s="120"/>
      <c r="V23" s="120"/>
      <c r="W23" s="115"/>
    </row>
    <row r="24" spans="1:23" ht="24" customHeight="1" thickTop="1" thickBot="1">
      <c r="A24" s="119"/>
      <c r="B24" s="117"/>
      <c r="C24" s="118" t="s">
        <v>117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6"/>
      <c r="R24" s="115"/>
      <c r="S24" s="115"/>
      <c r="T24" s="115"/>
      <c r="U24" s="115"/>
      <c r="V24" s="115"/>
    </row>
    <row r="25" spans="1:23" ht="24" customHeight="1"/>
    <row r="26" spans="1:23" ht="24" customHeight="1"/>
  </sheetData>
  <mergeCells count="4">
    <mergeCell ref="C10:G10"/>
    <mergeCell ref="J10:N10"/>
    <mergeCell ref="C11:G11"/>
    <mergeCell ref="J11:N11"/>
  </mergeCells>
  <pageMargins left="0.25" right="0.25" top="0.5" bottom="0.5" header="0.5" footer="0.5"/>
  <pageSetup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2008 fires and acres FS</vt:lpstr>
      <vt:lpstr>compare october SIT to monthly</vt:lpstr>
      <vt:lpstr>1999 to 2008</vt:lpstr>
      <vt:lpstr>ENF</vt:lpstr>
      <vt:lpstr>KNF</vt:lpstr>
      <vt:lpstr>LNF</vt:lpstr>
      <vt:lpstr>MDF</vt:lpstr>
      <vt:lpstr>MNF</vt:lpstr>
      <vt:lpstr>PNF</vt:lpstr>
      <vt:lpstr>SHF</vt:lpstr>
      <vt:lpstr>SRF</vt:lpstr>
      <vt:lpstr>TNF</vt:lpstr>
      <vt:lpstr>TMU</vt:lpstr>
      <vt:lpstr>Sheet3</vt:lpstr>
    </vt:vector>
  </TitlesOfParts>
  <Company>USDA 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Robert Holt</cp:lastModifiedBy>
  <cp:lastPrinted>2011-05-05T15:14:10Z</cp:lastPrinted>
  <dcterms:created xsi:type="dcterms:W3CDTF">2003-07-02T18:02:31Z</dcterms:created>
  <dcterms:modified xsi:type="dcterms:W3CDTF">2011-05-06T23:08:22Z</dcterms:modified>
</cp:coreProperties>
</file>