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330" windowHeight="4380" tabRatio="907" firstSheet="7" activeTab="11"/>
  </bookViews>
  <sheets>
    <sheet name="INSTRUCTS" sheetId="1" r:id="rId1"/>
    <sheet name="ESTIMATED COST" sheetId="2" r:id="rId2"/>
    <sheet name="DNR Equip, VTS, POV" sheetId="3" r:id="rId3"/>
    <sheet name="EQUIPMENT" sheetId="4" r:id="rId4"/>
    <sheet name="VFD Calc" sheetId="5" r:id="rId5"/>
    <sheet name="ROOMS-MEALS" sheetId="6" r:id="rId6"/>
    <sheet name="Lodging Detail" sheetId="7" r:id="rId7"/>
    <sheet name="Misc. Expenses" sheetId="8" r:id="rId8"/>
    <sheet name="DNR Salary Calc" sheetId="9" r:id="rId9"/>
    <sheet name="TIME COST DO NOT TYPE IN HERE" sheetId="10" r:id="rId10"/>
    <sheet name="ENTER HRS HERE" sheetId="11" r:id="rId11"/>
    <sheet name="Aircraft Detail" sheetId="12" r:id="rId12"/>
    <sheet name="POV DETAIL ENTRY" sheetId="13" r:id="rId13"/>
    <sheet name="VTS" sheetId="14" r:id="rId14"/>
    <sheet name="CREWS" sheetId="15" r:id="rId15"/>
    <sheet name="COOPERATORS" sheetId="16" r:id="rId16"/>
  </sheets>
  <externalReferences>
    <externalReference r:id="rId19"/>
  </externalReferences>
  <definedNames>
    <definedName name="pmtmethod">'ROOMS-MEALS'!$A$115:$A$116</definedName>
    <definedName name="pmttype">'ROOMS-MEALS'!$A$115:$A$119</definedName>
    <definedName name="_xlnm.Print_Area" localSheetId="9">'TIME COST DO NOT TYPE IN HERE'!$C$203:$AG$209</definedName>
    <definedName name="_xlnm.Print_Area" localSheetId="4">'VFD Calc'!$B$2:$P$20</definedName>
  </definedNames>
  <calcPr fullCalcOnLoad="1"/>
</workbook>
</file>

<file path=xl/comments12.xml><?xml version="1.0" encoding="utf-8"?>
<comments xmlns="http://schemas.openxmlformats.org/spreadsheetml/2006/main">
  <authors>
    <author>Department Of Information Technology</author>
  </authors>
  <commentList>
    <comment ref="N157" authorId="0">
      <text>
        <r>
          <rPr>
            <b/>
            <sz val="8"/>
            <rFont val="Tahoma"/>
            <family val="0"/>
          </rPr>
          <t>Department Of Information Technology:</t>
        </r>
        <r>
          <rPr>
            <sz val="8"/>
            <rFont val="Tahoma"/>
            <family val="0"/>
          </rPr>
          <t xml:space="preserve">
</t>
        </r>
      </text>
    </comment>
    <comment ref="J49" authorId="0">
      <text>
        <r>
          <rPr>
            <b/>
            <sz val="8"/>
            <rFont val="Tahoma"/>
            <family val="0"/>
          </rPr>
          <t xml:space="preserve">This is the cost estimate given to me by Fitzpatrick of the National Guard
</t>
        </r>
        <r>
          <rPr>
            <sz val="8"/>
            <rFont val="Tahoma"/>
            <family val="0"/>
          </rPr>
          <t xml:space="preserve">
</t>
        </r>
      </text>
    </comment>
    <comment ref="K52" authorId="0">
      <text>
        <r>
          <rPr>
            <b/>
            <sz val="8"/>
            <rFont val="Tahoma"/>
            <family val="0"/>
          </rPr>
          <t>This is the cost estimate provided to us by Scott Heather</t>
        </r>
        <r>
          <rPr>
            <sz val="8"/>
            <rFont val="Tahoma"/>
            <family val="0"/>
          </rPr>
          <t xml:space="preserve">
</t>
        </r>
      </text>
    </comment>
  </commentList>
</comments>
</file>

<file path=xl/comments14.xml><?xml version="1.0" encoding="utf-8"?>
<comments xmlns="http://schemas.openxmlformats.org/spreadsheetml/2006/main">
  <authors>
    <author>Department Of Information Technology</author>
  </authors>
  <commentList>
    <comment ref="E4" authorId="0">
      <text>
        <r>
          <rPr>
            <b/>
            <sz val="8"/>
            <rFont val="Tahoma"/>
            <family val="0"/>
          </rPr>
          <t xml:space="preserve">Copy this cell to the first cell in each column.  Check formula for accuracy.
Then copy that new cell down the column for the day.  The daily rate may need to be deleted for 
DeMobbed because daily rate will be calculated and could mess up totals :)
</t>
        </r>
        <r>
          <rPr>
            <sz val="8"/>
            <rFont val="Tahoma"/>
            <family val="0"/>
          </rPr>
          <t xml:space="preserve">
</t>
        </r>
      </text>
    </comment>
    <comment ref="B3" authorId="0">
      <text>
        <r>
          <rPr>
            <b/>
            <sz val="8"/>
            <rFont val="Tahoma"/>
            <family val="0"/>
          </rPr>
          <t>Download the lastest VTS monthly billing from the Intranet and save it as a worksheet on your thumb drive for this incident.  Calculate the per mile and daily rate for each vehicle and enter those #s in the Per Mile and Daily Rate columns on this worksheet.</t>
        </r>
      </text>
    </comment>
    <comment ref="E5"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6"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7"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8"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9"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10"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11"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12"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13"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14"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15"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16"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17"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18"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19"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20"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21"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22"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23"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24"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25"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26"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27"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28"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29"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30"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31"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32"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33"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34"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35"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36"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37"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38"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39"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40"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41"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42"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43"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44"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45"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46"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47"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48"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49"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50"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 ref="E51" authorId="0">
      <text>
        <r>
          <rPr>
            <b/>
            <sz val="8"/>
            <rFont val="Tahoma"/>
            <family val="0"/>
          </rPr>
          <t>Copy this cell to the first cell in each column.  Check formula for accuracy.
Then copy that new cell down the column for the day.</t>
        </r>
        <r>
          <rPr>
            <sz val="8"/>
            <rFont val="Tahoma"/>
            <family val="0"/>
          </rPr>
          <t xml:space="preserve">
</t>
        </r>
      </text>
    </comment>
  </commentList>
</comments>
</file>

<file path=xl/comments16.xml><?xml version="1.0" encoding="utf-8"?>
<comments xmlns="http://schemas.openxmlformats.org/spreadsheetml/2006/main">
  <authors>
    <author>Department Of Information Technology</author>
  </authors>
  <commentList>
    <comment ref="A3" authorId="0">
      <text>
        <r>
          <rPr>
            <sz val="8"/>
            <rFont val="Tahoma"/>
            <family val="0"/>
          </rPr>
          <t xml:space="preserve">DAILY RATE FIGURED BY: 8 STAFF x $13 PER HR x 16 HRS PER DAY, PLUS 150 PER DAY FOR AMBULANCE, 50 PER DAY FOR RESCUE RIG (ATV) AND MILES FOR RESCUE RIG TRANSPORT.  MILES NOT GIVEN SO NOT FIGURED IN THIS DAILY RATE.
</t>
        </r>
      </text>
    </comment>
    <comment ref="C2" authorId="0">
      <text>
        <r>
          <rPr>
            <sz val="8"/>
            <rFont val="Tahoma"/>
            <family val="0"/>
          </rPr>
          <t xml:space="preserve">8 staff @ $13 per hr. @ 16 hr. days.
</t>
        </r>
      </text>
    </comment>
    <comment ref="C3" authorId="0">
      <text>
        <r>
          <rPr>
            <sz val="8"/>
            <rFont val="Tahoma"/>
            <family val="0"/>
          </rPr>
          <t xml:space="preserve">$150 per day for the Ambulance
</t>
        </r>
      </text>
    </comment>
    <comment ref="C4" authorId="0">
      <text>
        <r>
          <rPr>
            <sz val="8"/>
            <rFont val="Tahoma"/>
            <family val="0"/>
          </rPr>
          <t xml:space="preserve">$50 per day for Rescue Rig ATV, miles for Rescue Rig transport not given at this point. 
</t>
        </r>
      </text>
    </comment>
    <comment ref="E3" authorId="0">
      <text>
        <r>
          <rPr>
            <sz val="8"/>
            <rFont val="Tahoma"/>
            <family val="0"/>
          </rPr>
          <t xml:space="preserve">DAILY RATE FIGURED BY: 8 STAFF x $13 PER HR x 16 HRS PER DAY, PLUS 150 PER DAY FOR AMBULANCE, 50 PER DAY FOR RESCUE RIG (ATV) AND MILES FOR RESCUE RIG TRANSPORT.  MILES NOT GIVEN SO NOT FIGURED IN THIS DAILY RATE.
</t>
        </r>
      </text>
    </comment>
  </commentList>
</comments>
</file>

<file path=xl/comments2.xml><?xml version="1.0" encoding="utf-8"?>
<comments xmlns="http://schemas.openxmlformats.org/spreadsheetml/2006/main">
  <authors>
    <author>State of Michigan</author>
    <author>Department Of Information Technology</author>
  </authors>
  <commentList>
    <comment ref="A3" authorId="0">
      <text>
        <r>
          <rPr>
            <sz val="8"/>
            <rFont val="Tahoma"/>
            <family val="0"/>
          </rPr>
          <t xml:space="preserve">Statutory/Jurisdiction means - Agency resonsible for land &amp; resource mgmt. provided by fed or state law.
</t>
        </r>
      </text>
    </comment>
    <comment ref="A4" authorId="0">
      <text>
        <r>
          <rPr>
            <sz val="8"/>
            <rFont val="Tahoma"/>
            <family val="0"/>
          </rPr>
          <t xml:space="preserve">Fiscal responsibility means - who has the checkbk? Whoever is sharing the costs for the incident has to be the signatories on any agreements.
</t>
        </r>
      </text>
    </comment>
    <comment ref="I26" authorId="1">
      <text>
        <r>
          <rPr>
            <b/>
            <sz val="8"/>
            <rFont val="Tahoma"/>
            <family val="0"/>
          </rPr>
          <t>Chippewa CO. Rd Commission (Brian Decker 906-635-5295)</t>
        </r>
        <r>
          <rPr>
            <sz val="8"/>
            <rFont val="Tahoma"/>
            <family val="0"/>
          </rPr>
          <t xml:space="preserve">
two staff on May 26,2012.  Two @ $11 per hour for 12 hours.  Staff, Randy Pisola &amp; Brian Mills.  Told the cost would be $1,151 but we did not order so they go on our rates. Terry Stark said he would talk to them, doesn't believe we should pay.
</t>
        </r>
      </text>
    </comment>
    <comment ref="D8" authorId="1">
      <text>
        <r>
          <rPr>
            <b/>
            <sz val="8"/>
            <rFont val="Tahoma"/>
            <family val="0"/>
          </rPr>
          <t xml:space="preserve">Includes 75% multiplier for regular time.
</t>
        </r>
        <r>
          <rPr>
            <sz val="8"/>
            <rFont val="Tahoma"/>
            <family val="0"/>
          </rPr>
          <t xml:space="preserve">
</t>
        </r>
      </text>
    </comment>
  </commentList>
</comments>
</file>

<file path=xl/comments3.xml><?xml version="1.0" encoding="utf-8"?>
<comments xmlns="http://schemas.openxmlformats.org/spreadsheetml/2006/main">
  <authors>
    <author>Department Of Information Technology</author>
  </authors>
  <commentList>
    <comment ref="B39" authorId="0">
      <text>
        <r>
          <rPr>
            <b/>
            <sz val="8"/>
            <rFont val="Tahoma"/>
            <family val="0"/>
          </rPr>
          <t>Department Of Information Technology:</t>
        </r>
        <r>
          <rPr>
            <sz val="8"/>
            <rFont val="Tahoma"/>
            <family val="0"/>
          </rPr>
          <t xml:space="preserve">
Calculations on shift ticket or totals from POV worksheet
</t>
        </r>
      </text>
    </comment>
    <comment ref="B22" authorId="0">
      <text>
        <r>
          <rPr>
            <b/>
            <sz val="8"/>
            <rFont val="Tahoma"/>
            <family val="0"/>
          </rPr>
          <t>Department Of Information Technology:</t>
        </r>
        <r>
          <rPr>
            <sz val="8"/>
            <rFont val="Tahoma"/>
            <family val="0"/>
          </rPr>
          <t xml:space="preserve">
Calculations from VTS worksheet can be keyed over is COST chooses to calculate on shift tickets.  If so then colored cells should be completed here and daily total hard keyed.
</t>
        </r>
      </text>
    </comment>
  </commentList>
</comments>
</file>

<file path=xl/comments6.xml><?xml version="1.0" encoding="utf-8"?>
<comments xmlns="http://schemas.openxmlformats.org/spreadsheetml/2006/main">
  <authors>
    <author>Department Of Information Technology</author>
  </authors>
  <commentList>
    <comment ref="E7" authorId="0">
      <text>
        <r>
          <rPr>
            <b/>
            <sz val="8"/>
            <rFont val="Tahoma"/>
            <family val="0"/>
          </rPr>
          <t>Department Of Information Technology:</t>
        </r>
        <r>
          <rPr>
            <sz val="8"/>
            <rFont val="Tahoma"/>
            <family val="0"/>
          </rPr>
          <t xml:space="preserve">
Daily Lodging totals linked to Lodging detail</t>
        </r>
      </text>
    </comment>
  </commentList>
</comments>
</file>

<file path=xl/comments7.xml><?xml version="1.0" encoding="utf-8"?>
<comments xmlns="http://schemas.openxmlformats.org/spreadsheetml/2006/main">
  <authors>
    <author>Department Of Information Technology</author>
  </authors>
  <commentList>
    <comment ref="X59" authorId="0">
      <text>
        <r>
          <rPr>
            <b/>
            <sz val="8"/>
            <rFont val="Tahoma"/>
            <family val="0"/>
          </rPr>
          <t>BARAGA FIRE CREW FOR THREE
 NIGHTS, WISCONSON CREW FOR ONE NIGHT</t>
        </r>
      </text>
    </comment>
  </commentList>
</comments>
</file>

<file path=xl/comments8.xml><?xml version="1.0" encoding="utf-8"?>
<comments xmlns="http://schemas.openxmlformats.org/spreadsheetml/2006/main">
  <authors>
    <author>Department Of Information Technology</author>
  </authors>
  <commentList>
    <comment ref="E8" authorId="0">
      <text>
        <r>
          <rPr>
            <sz val="8"/>
            <rFont val="Tahoma"/>
            <family val="0"/>
          </rPr>
          <t xml:space="preserve">$450 TO DELIVER AND DUMP.  EACH DUMP $450
</t>
        </r>
      </text>
    </comment>
    <comment ref="E13" authorId="0">
      <text>
        <r>
          <rPr>
            <sz val="8"/>
            <rFont val="Tahoma"/>
            <family val="0"/>
          </rPr>
          <t xml:space="preserve">Port-a-jons (4) &amp; wash stations (2) at DNR station. Port-a-jon at airport (2).  Port a jon $70 ea per week, wash stations $40 per week.
</t>
        </r>
      </text>
    </comment>
  </commentList>
</comments>
</file>

<file path=xl/sharedStrings.xml><?xml version="1.0" encoding="utf-8"?>
<sst xmlns="http://schemas.openxmlformats.org/spreadsheetml/2006/main" count="1411" uniqueCount="444">
  <si>
    <t>ITEM</t>
  </si>
  <si>
    <t>TOTAL</t>
  </si>
  <si>
    <t>DINNER</t>
  </si>
  <si>
    <t>BREAKFAST</t>
  </si>
  <si>
    <t xml:space="preserve">MISC </t>
  </si>
  <si>
    <t>DAILY TOTALS</t>
  </si>
  <si>
    <t xml:space="preserve"> ROOMS/MEALS</t>
  </si>
  <si>
    <t>LODGING</t>
  </si>
  <si>
    <t>DNR EQUIPMENT/DNR VTS MILES</t>
  </si>
  <si>
    <t>INCIDENT NAME:</t>
  </si>
  <si>
    <t xml:space="preserve">LUNCH </t>
  </si>
  <si>
    <t>DATE</t>
  </si>
  <si>
    <t>VENDOR</t>
  </si>
  <si>
    <t xml:space="preserve"> VFD</t>
  </si>
  <si>
    <t>WHO COVERING COST:</t>
  </si>
  <si>
    <t>INCIDENT #</t>
  </si>
  <si>
    <t>DATE &amp; TIME OF REPORT:</t>
  </si>
  <si>
    <t>Hours</t>
  </si>
  <si>
    <t>Rate</t>
  </si>
  <si>
    <t>Equipment from Spreadsheet</t>
  </si>
  <si>
    <t>Rate:</t>
  </si>
  <si>
    <t>POV mileage estimate</t>
  </si>
  <si>
    <t>Vendor</t>
  </si>
  <si>
    <t>Date</t>
  </si>
  <si>
    <t>Daily Total:</t>
  </si>
  <si>
    <t>DNR Air</t>
  </si>
  <si>
    <t>Total</t>
  </si>
  <si>
    <t>Beechcraft A-36</t>
  </si>
  <si>
    <t>Cooperator Air Operations</t>
  </si>
  <si>
    <t>Grand Total:</t>
  </si>
  <si>
    <t>Item</t>
  </si>
  <si>
    <t>Amount</t>
  </si>
  <si>
    <t>Miscellaneous Expenses</t>
  </si>
  <si>
    <t>Unit</t>
  </si>
  <si>
    <t>VTS Estimated Costs</t>
  </si>
  <si>
    <t>Daily Total</t>
  </si>
  <si>
    <t>Grand Total</t>
  </si>
  <si>
    <t>See Detail sheet</t>
  </si>
  <si>
    <t>Fire Department</t>
  </si>
  <si>
    <t>Procurement Card</t>
  </si>
  <si>
    <t>Direct Bill</t>
  </si>
  <si>
    <t>Personal Card/Cash</t>
  </si>
  <si>
    <t>Journal Voucher</t>
  </si>
  <si>
    <t>Donation</t>
  </si>
  <si>
    <t>PAYMENT METHOD</t>
  </si>
  <si>
    <t>Note: The cells above are linked to VFD Detail</t>
  </si>
  <si>
    <t>Payment Method</t>
  </si>
  <si>
    <t xml:space="preserve">Unit </t>
  </si>
  <si>
    <t>DNR SALARY (Full Time &amp; MIWFF)</t>
  </si>
  <si>
    <t>Mutual Aid</t>
  </si>
  <si>
    <t>NAME</t>
  </si>
  <si>
    <t xml:space="preserve">REG </t>
  </si>
  <si>
    <t>OT</t>
  </si>
  <si>
    <t>PAY RATE</t>
  </si>
  <si>
    <t>COST</t>
  </si>
  <si>
    <t>Reg</t>
  </si>
  <si>
    <t>TOTAL REG and OT</t>
  </si>
  <si>
    <t xml:space="preserve"> </t>
  </si>
  <si>
    <t>Name</t>
  </si>
  <si>
    <t>ID#</t>
  </si>
  <si>
    <t>Type</t>
  </si>
  <si>
    <t>Miles</t>
  </si>
  <si>
    <t>Comments</t>
  </si>
  <si>
    <t>Sargent</t>
  </si>
  <si>
    <t>RO57</t>
  </si>
  <si>
    <t>engine, large</t>
  </si>
  <si>
    <t>miles</t>
  </si>
  <si>
    <t>hours</t>
  </si>
  <si>
    <t>FOAM</t>
  </si>
  <si>
    <t>Cells shaded this color of green require data entry.</t>
  </si>
  <si>
    <t>Position</t>
  </si>
  <si>
    <t>ICS</t>
  </si>
  <si>
    <t>test</t>
  </si>
  <si>
    <t>foam</t>
  </si>
  <si>
    <t>Foam</t>
  </si>
  <si>
    <t>Rates</t>
  </si>
  <si>
    <t>Incident Totals</t>
  </si>
  <si>
    <t>Daily totals</t>
  </si>
  <si>
    <t>Enter the first date of the incident in the green cell, A9, on the Estimated Cost worksheet.  This will populate the rest of the dates for the incident on the all of the worksheets in the workbook, EXCEPT a portion of the  Misc. Expenses worksheet.</t>
  </si>
  <si>
    <t>LP Light Bar $18.17/day</t>
  </si>
  <si>
    <t>LP Short Team Van $32.50/day</t>
  </si>
  <si>
    <t>Standard Per mile rate</t>
  </si>
  <si>
    <t>Page 2, Second Week Ops</t>
  </si>
  <si>
    <t>PLATES/DATES</t>
  </si>
  <si>
    <t>Daily total</t>
  </si>
  <si>
    <t xml:space="preserve"> $-   </t>
  </si>
  <si>
    <t>Per Mile</t>
  </si>
  <si>
    <t>Daily Rate</t>
  </si>
  <si>
    <t># miles</t>
  </si>
  <si>
    <t>PLATE #</t>
  </si>
  <si>
    <r>
      <t xml:space="preserve">I've added a POV detail entry worksheet near the end of the workbook. Enter the plate # and # of miles each day for each POV.  The worksheet will calculate the daily cost for each vehicle, for each day, and grand total for the incident.  </t>
    </r>
    <r>
      <rPr>
        <b/>
        <sz val="10"/>
        <rFont val="Arial"/>
        <family val="2"/>
      </rPr>
      <t>Based on Standard Mileage reimb..</t>
    </r>
    <r>
      <rPr>
        <sz val="10"/>
        <rFont val="Arial"/>
        <family val="0"/>
      </rPr>
      <t xml:space="preserve">  This worksheet can be considered optional use, the formula DNR Equip and VTS worksheet can be keyed over by Cost on the DNR Equip and VTS worksheet.</t>
    </r>
  </si>
  <si>
    <t>Enter the name of Each VFD once on the VFD Detail sheet, and this will populate the rest of the days of the incident for each VFD and populate the VFD Calc worksheet for each VFD too.</t>
  </si>
  <si>
    <t>Check each worksheet for additional Comment Fields, instructs &amp; notes</t>
  </si>
  <si>
    <t>GRAND</t>
  </si>
  <si>
    <t>I've added a VTS worksheet.  Once the per mile and daily rates are calculated from the latest VTS billing report, only the daily miles have to entered from the ESTs.  Formulas on the worksheet will have to be copied and edited once for each day of the incident after the first day.  The daily totals from the VTS worksheet will link to the DNR Equip &amp; VTS worksheet, but these formulas can be hard keyed over if Cost chooses to calculate on shift tickets.</t>
  </si>
  <si>
    <t>Enter the name of the incident on the Estimated Cost worksheet, this will populate the rest of the worksheets that have this field on the worksheet…not all work sheets do.?</t>
  </si>
  <si>
    <t>GrandTotal</t>
  </si>
  <si>
    <t>Note: Is linked to DNR Salary Detail if Cost is entering. If Time/Check-In have been mobilized, they may work on the detail sheet and give information to Cost daily hard key over formulas</t>
  </si>
  <si>
    <r>
      <t xml:space="preserve">The ICS position title, Name &amp; payrate on the </t>
    </r>
    <r>
      <rPr>
        <b/>
        <sz val="10"/>
        <rFont val="Arial"/>
        <family val="2"/>
      </rPr>
      <t xml:space="preserve">Time Cost DO NOT Enter </t>
    </r>
    <r>
      <rPr>
        <sz val="10"/>
        <rFont val="Arial"/>
        <family val="0"/>
      </rPr>
      <t xml:space="preserve">worksheet are linked to the same cells on the </t>
    </r>
    <r>
      <rPr>
        <b/>
        <sz val="10"/>
        <rFont val="Arial"/>
        <family val="2"/>
      </rPr>
      <t>Enter Hours Here</t>
    </r>
    <r>
      <rPr>
        <sz val="10"/>
        <rFont val="Arial"/>
        <family val="0"/>
      </rPr>
      <t xml:space="preserve"> worksheet.  If any sorting is done, </t>
    </r>
    <r>
      <rPr>
        <b/>
        <sz val="10"/>
        <rFont val="Arial"/>
        <family val="2"/>
      </rPr>
      <t>the sheets must be sorted together.</t>
    </r>
    <r>
      <rPr>
        <sz val="10"/>
        <rFont val="Arial"/>
        <family val="0"/>
      </rPr>
      <t xml:space="preserve">  Hold Control key and select both sheets before sorting.   The Time Cost DO NOT Enter worksheet is linked to the DNR Salary Calc worksheet, but formulas can be hard keyed over.</t>
    </r>
  </si>
  <si>
    <t>Cells shaded this color have formulas built in.  Do not enter data in these cells :)</t>
  </si>
  <si>
    <t>I've added a date &amp; time stamp, "Estimated Cost" and the file name as a page header to each worksheet in the workbook as of 04-01-11.  If more worksheets are added after this date, then the page header will have to be added to those worksheets.</t>
  </si>
  <si>
    <t>Note: formulas can be deleted if Time/Check-In have been mobilized, they may work on the detail sheet and give information to Cost daily</t>
  </si>
  <si>
    <r>
      <t xml:space="preserve">? If FEPP &amp; DOD have a per mile charge of $1.03, why is this not included on the VFD Detail Sheet?  </t>
    </r>
    <r>
      <rPr>
        <b/>
        <sz val="10"/>
        <color indexed="10"/>
        <rFont val="Arial"/>
        <family val="2"/>
      </rPr>
      <t xml:space="preserve">ANSWER - we do not pay VFD for DOD or GSA and I believe not for FEPP either.  </t>
    </r>
  </si>
  <si>
    <t>DUCK LAKE FIRE</t>
  </si>
  <si>
    <t>SMITH SANITATION</t>
  </si>
  <si>
    <t>DUMPSTER</t>
  </si>
  <si>
    <t>DIRECT BILL</t>
  </si>
  <si>
    <t>RAHILLY'S IGA</t>
  </si>
  <si>
    <t>COOLERS</t>
  </si>
  <si>
    <t>PCARD, MOORE</t>
  </si>
  <si>
    <t>NEWBERRY BP</t>
  </si>
  <si>
    <t>BULK TANK, PRD</t>
  </si>
  <si>
    <t>VOYAGER</t>
  </si>
  <si>
    <t>FRUIT, BARS</t>
  </si>
  <si>
    <t>MACS MARKET</t>
  </si>
  <si>
    <t>DANNYS AUTO</t>
  </si>
  <si>
    <t>FILTERS</t>
  </si>
  <si>
    <t>AGENCY JURISDICTION:</t>
  </si>
  <si>
    <t>GATORADE</t>
  </si>
  <si>
    <t>ICE</t>
  </si>
  <si>
    <t xml:space="preserve">HOLIDAY </t>
  </si>
  <si>
    <t>PCA: 55110 PROJECT/PH: 800314/12</t>
  </si>
  <si>
    <t>RICE/SEBERO</t>
  </si>
  <si>
    <t>MIDDLESTAT/HUNTER</t>
  </si>
  <si>
    <t>WATTERS/NATHAN</t>
  </si>
  <si>
    <t>GOUPELL/BURNHAM</t>
  </si>
  <si>
    <t>JEN NEMATH</t>
  </si>
  <si>
    <t>JEFF AUTHENREITH/DERRICK COY</t>
  </si>
  <si>
    <t>ROB SHIELDS</t>
  </si>
  <si>
    <t>JEFF WEST/DAN PRATT</t>
  </si>
  <si>
    <t>WILSON/WILLIS</t>
  </si>
  <si>
    <t>MCNAMEE/AHNEN</t>
  </si>
  <si>
    <t>STAMPFLY</t>
  </si>
  <si>
    <t>ZELLAR'S VILLAGE INN</t>
  </si>
  <si>
    <t>35x$16.50</t>
  </si>
  <si>
    <t>RUSSO</t>
  </si>
  <si>
    <t>LAUX</t>
  </si>
  <si>
    <t>MCNEIL/MONEY</t>
  </si>
  <si>
    <t>WEIBER</t>
  </si>
  <si>
    <t>WALLIS/YOUNG</t>
  </si>
  <si>
    <t>LEMKE/KLAHN</t>
  </si>
  <si>
    <t>SEELIG/MEESE</t>
  </si>
  <si>
    <t>SYSOL/COUNTRYMAN</t>
  </si>
  <si>
    <t>ZELLARS</t>
  </si>
  <si>
    <t>MITTLESTAT/HUNTER</t>
  </si>
  <si>
    <t>SHIELDS/NATHAN</t>
  </si>
  <si>
    <t>AUTENRIETH/COY</t>
  </si>
  <si>
    <t>WEST/C SARTORI</t>
  </si>
  <si>
    <t>JOHNSTON/PELTO</t>
  </si>
  <si>
    <t>PINE/PRATT</t>
  </si>
  <si>
    <t>MERRICK/CREW</t>
  </si>
  <si>
    <t>HILL/MOLIN</t>
  </si>
  <si>
    <t>SWANSON/TYLKA</t>
  </si>
  <si>
    <t>MENCH/KRUMM</t>
  </si>
  <si>
    <t>ZIMMER/PATRICK</t>
  </si>
  <si>
    <t>SARAUER/KNIPFEL</t>
  </si>
  <si>
    <t>AMERICA'S BEST INN</t>
  </si>
  <si>
    <t>ZELLER'S</t>
  </si>
  <si>
    <t>82 staff per deb 2231 5/25</t>
  </si>
  <si>
    <t>JON'S JOHNS</t>
  </si>
  <si>
    <t>PORT-A-POTTY</t>
  </si>
  <si>
    <t>Zellers</t>
  </si>
  <si>
    <t>FOSTERS ACE HDWR</t>
  </si>
  <si>
    <t>STENCIL FOR SIGNS</t>
  </si>
  <si>
    <t>UP FEED &amp; SUPPLY</t>
  </si>
  <si>
    <t>CHLORINE</t>
  </si>
  <si>
    <t>SHELL</t>
  </si>
  <si>
    <t>DIESEL, PRD BULK</t>
  </si>
  <si>
    <t>ICE, GATORADE</t>
  </si>
  <si>
    <t>PCARD,KELLEY</t>
  </si>
  <si>
    <t>CL-215</t>
  </si>
  <si>
    <t>T-263</t>
  </si>
  <si>
    <t>T-266</t>
  </si>
  <si>
    <t>CESSNA 310</t>
  </si>
  <si>
    <t>Heli Tanker</t>
  </si>
  <si>
    <t>BlackHawk</t>
  </si>
  <si>
    <t>WILSON</t>
  </si>
  <si>
    <t xml:space="preserve">CARLSON </t>
  </si>
  <si>
    <t>TARNOWSKI/JONES</t>
  </si>
  <si>
    <t>BRUCE DJUPSTRUM/JIM IVACKO</t>
  </si>
  <si>
    <t>LINDA LINDBERG/MARY VANDERLIAS</t>
  </si>
  <si>
    <t>ERIC BROCK</t>
  </si>
  <si>
    <t>AMERICA'S</t>
  </si>
  <si>
    <t>DOHM/EVANS</t>
  </si>
  <si>
    <t>UTELY/ROELL</t>
  </si>
  <si>
    <t>MULTERER</t>
  </si>
  <si>
    <t>HR</t>
  </si>
  <si>
    <t>HOURS</t>
  </si>
  <si>
    <t>N37250</t>
  </si>
  <si>
    <t>Zeller's</t>
  </si>
  <si>
    <t>guess on Luce Co. Ambulance</t>
  </si>
  <si>
    <t>Air Ops</t>
  </si>
  <si>
    <t>ANDREA ERRATT</t>
  </si>
  <si>
    <t>PCARD</t>
  </si>
  <si>
    <t>GRAINGER</t>
  </si>
  <si>
    <t>BATTERIES, AA</t>
  </si>
  <si>
    <t>PCARD, KELLEY</t>
  </si>
  <si>
    <t>stew over bisqut</t>
  </si>
  <si>
    <t>pb&amp;j</t>
  </si>
  <si>
    <t>steak</t>
  </si>
  <si>
    <t>burger</t>
  </si>
  <si>
    <t>Black Hawk 4</t>
  </si>
  <si>
    <t>Black Hawk 1</t>
  </si>
  <si>
    <t>Black Hawk 2</t>
  </si>
  <si>
    <t>Black Hawk 3</t>
  </si>
  <si>
    <t>CAT5 CABLE</t>
  </si>
  <si>
    <t>Cessna 182 Air 1</t>
  </si>
  <si>
    <t>Cessna 182 Air 3</t>
  </si>
  <si>
    <t>Cessna 182 Air 4</t>
  </si>
  <si>
    <t>Bonanza</t>
  </si>
  <si>
    <t>Crews</t>
  </si>
  <si>
    <t>SUPERVALU</t>
  </si>
  <si>
    <t>MILK</t>
  </si>
  <si>
    <t>PCARD,JEANNIE</t>
  </si>
  <si>
    <t>COFFEE, LITTLE DEB</t>
  </si>
  <si>
    <t>19k daily availabilty savings through the fed gov</t>
  </si>
  <si>
    <t>MI DNR</t>
  </si>
  <si>
    <t>MI-MIS-124807</t>
  </si>
  <si>
    <t>NEWBERRY ELECTRICAL SERVICE</t>
  </si>
  <si>
    <t>MOBILE COMMAND</t>
  </si>
  <si>
    <t>Bemidji Aviation</t>
  </si>
  <si>
    <t>N135BA</t>
  </si>
  <si>
    <t>LYNN AUTO PARTS</t>
  </si>
  <si>
    <t>AIR FILTER</t>
  </si>
  <si>
    <t>FILTER, TUNE-UP</t>
  </si>
  <si>
    <t>Contractor</t>
  </si>
  <si>
    <t>BlackHawk 1,2,3,4</t>
  </si>
  <si>
    <t>CREWS</t>
  </si>
  <si>
    <t>RATE</t>
  </si>
  <si>
    <t>HRS</t>
  </si>
  <si>
    <t>CHECK IN 5/27</t>
  </si>
  <si>
    <t>C-1 BEARTOWN #1</t>
  </si>
  <si>
    <t>CHECK IN 5/29/12</t>
  </si>
  <si>
    <t>BATTERIES</t>
  </si>
  <si>
    <t>EVENING STAR</t>
  </si>
  <si>
    <t>JEANNIE MCKENSIE</t>
  </si>
  <si>
    <t>BILL O'NEIL</t>
  </si>
  <si>
    <t>RICH AHNEN</t>
  </si>
  <si>
    <t>NEIL HARRI</t>
  </si>
  <si>
    <t>ADA TAKACS</t>
  </si>
  <si>
    <t>DON KLINGER</t>
  </si>
  <si>
    <t>PAIGE PERRY</t>
  </si>
  <si>
    <t>MONICA WEIS</t>
  </si>
  <si>
    <t>MERIDITH FINCH</t>
  </si>
  <si>
    <t>JOBAR/BILLINGS</t>
  </si>
  <si>
    <t>PETRELIOUS/GOULD</t>
  </si>
  <si>
    <t>MONICIA WEIS</t>
  </si>
  <si>
    <t>IRVING</t>
  </si>
  <si>
    <t>SEAN JOBAR</t>
  </si>
  <si>
    <t>VAIL/DAVIS</t>
  </si>
  <si>
    <t>JEFF STAMPLY</t>
  </si>
  <si>
    <t>AMERICAS BEST</t>
  </si>
  <si>
    <t>NEZICH, DENNIS</t>
  </si>
  <si>
    <t>PM SMALL ENGINE SERVICE</t>
  </si>
  <si>
    <t>OIL, 24" CHAIN</t>
  </si>
  <si>
    <t>TOW STRAP</t>
  </si>
  <si>
    <t>KNOLLWOOD</t>
  </si>
  <si>
    <t>FILTER,PIN,M LAMP</t>
  </si>
  <si>
    <t>FILTERS,TOWEL</t>
  </si>
  <si>
    <t>CIRCUIT, BIT SET</t>
  </si>
  <si>
    <t>O-RINGS,FUNNEL</t>
  </si>
  <si>
    <t>FILTERS,GREASE</t>
  </si>
  <si>
    <t>TOWSTRAP,FILTER</t>
  </si>
  <si>
    <t>OIL</t>
  </si>
  <si>
    <t>NEIL'S TRUCK PARTS</t>
  </si>
  <si>
    <t>HOSE, GEAR OIL</t>
  </si>
  <si>
    <t>BOLTS, GREASE</t>
  </si>
  <si>
    <t>CRIMP,COUPLER</t>
  </si>
  <si>
    <t>OFFICE MAX</t>
  </si>
  <si>
    <t>TONER INK,PAPER</t>
  </si>
  <si>
    <t>CRIMP,GREASE</t>
  </si>
  <si>
    <t>PIPE,CRIMP</t>
  </si>
  <si>
    <t>DEISEL FLUID</t>
  </si>
  <si>
    <t>MOTOR OIL</t>
  </si>
  <si>
    <t>WASHER FLUID</t>
  </si>
  <si>
    <t>"</t>
  </si>
  <si>
    <t>JAMES JOHNSON/PELTO</t>
  </si>
  <si>
    <t>SEBERO/RICE</t>
  </si>
  <si>
    <t>JZ DEVELOPMNT</t>
  </si>
  <si>
    <t>NEMETH/MULTERER</t>
  </si>
  <si>
    <t>PRATT/WEST</t>
  </si>
  <si>
    <t>WILLIS/WILSON</t>
  </si>
  <si>
    <t>JEFF STAMPFLY</t>
  </si>
  <si>
    <t>GABERDIEL</t>
  </si>
  <si>
    <t>WEDGES, CHAIN</t>
  </si>
  <si>
    <t>LAMP, GLASS CLEANER</t>
  </si>
  <si>
    <t>PUMPS</t>
  </si>
  <si>
    <t>OIL, FUEL FILTER</t>
  </si>
  <si>
    <t>SPROCKET NEEDLE</t>
  </si>
  <si>
    <t>TRUCK SUPPLIES</t>
  </si>
  <si>
    <t>REDUCER PIPE</t>
  </si>
  <si>
    <t>STRAP, SHACKEL</t>
  </si>
  <si>
    <t>ROUTER, CORD</t>
  </si>
  <si>
    <t>Miles + Hours</t>
  </si>
  <si>
    <t>Chippewa Co. Rd Commission</t>
  </si>
  <si>
    <t>21331 5/31/12 2930</t>
  </si>
  <si>
    <t>SUBWAY</t>
  </si>
  <si>
    <t>180 MEALS @ 16.5</t>
  </si>
  <si>
    <t>ZELLAR'S</t>
  </si>
  <si>
    <t>RADIO SHACK</t>
  </si>
  <si>
    <t>GISS, MECH TIMER</t>
  </si>
  <si>
    <t>PCARD, LUOTO</t>
  </si>
  <si>
    <t>MILK, CHEESE</t>
  </si>
  <si>
    <t>PCARD, JEANNIE</t>
  </si>
  <si>
    <t>CHEESE</t>
  </si>
  <si>
    <t>PIZZA HUT</t>
  </si>
  <si>
    <t>PIZZA</t>
  </si>
  <si>
    <t>EXTRA FOLKS SHOWED UP THAT WERE NOT EXPECTED.</t>
  </si>
  <si>
    <t>CREAMER, C.BARS</t>
  </si>
  <si>
    <t>EQUIP.</t>
  </si>
  <si>
    <t>VTS</t>
  </si>
  <si>
    <t>AD RATE</t>
  </si>
  <si>
    <t>TIMOTHY SAUTER</t>
  </si>
  <si>
    <t>AD CODE</t>
  </si>
  <si>
    <t>F</t>
  </si>
  <si>
    <t>E</t>
  </si>
  <si>
    <t>I</t>
  </si>
  <si>
    <t>C</t>
  </si>
  <si>
    <t>D</t>
  </si>
  <si>
    <t>G</t>
  </si>
  <si>
    <t>GEORGE DAKOTA</t>
  </si>
  <si>
    <t>CHARLES GAUTHIER</t>
  </si>
  <si>
    <t>DARIAN DECOTA</t>
  </si>
  <si>
    <t>CLINTON BACK</t>
  </si>
  <si>
    <t>MICHAEL JOHNSON</t>
  </si>
  <si>
    <t>ROBERT SHAWA</t>
  </si>
  <si>
    <t>JOSEPH JOSSENS</t>
  </si>
  <si>
    <t>MICHAEL DAKOTA</t>
  </si>
  <si>
    <t>JOSEPH PAQUIN</t>
  </si>
  <si>
    <t>RONALD DECOTA</t>
  </si>
  <si>
    <t>GAVIN LOONSFOOT</t>
  </si>
  <si>
    <t>LEAON BRUNK</t>
  </si>
  <si>
    <t>FANCHON PICARD</t>
  </si>
  <si>
    <t>SHILOH LUSSIER</t>
  </si>
  <si>
    <t>DYLAN MORIN</t>
  </si>
  <si>
    <t>BAGHI SANDMAN</t>
  </si>
  <si>
    <t>ROSS JUAKKURI</t>
  </si>
  <si>
    <t>CHAD DECOTA</t>
  </si>
  <si>
    <t>DEREK TAMMELIN</t>
  </si>
  <si>
    <t>DAVID PAQUIN</t>
  </si>
  <si>
    <t>CURTIS A WAYKA</t>
  </si>
  <si>
    <t>SCOTT M LINN</t>
  </si>
  <si>
    <t>DAVID J SLOAN II</t>
  </si>
  <si>
    <t>JASON J JOHNSON</t>
  </si>
  <si>
    <t>ANGELA LOUDBEAR</t>
  </si>
  <si>
    <t>SHAWN J DECREAMER</t>
  </si>
  <si>
    <t>ROY B MAKI</t>
  </si>
  <si>
    <t>JEREMY W MOILANEN</t>
  </si>
  <si>
    <t>BRETT A HUNTZINGER</t>
  </si>
  <si>
    <t>GORDON ROBERTSON</t>
  </si>
  <si>
    <t>CHARLES G THEOBALD</t>
  </si>
  <si>
    <t>GARY E KRUEGER</t>
  </si>
  <si>
    <t>FAYE L WILDCAT</t>
  </si>
  <si>
    <t>MARVIN L WAYKA</t>
  </si>
  <si>
    <t>ANTONE M LYONS</t>
  </si>
  <si>
    <t>CHRISTA L LYONS</t>
  </si>
  <si>
    <t>BRIAN T ZIMMERMAN</t>
  </si>
  <si>
    <t>SHERRI L MCDAUGALL</t>
  </si>
  <si>
    <t>ALAN G BARBIAN</t>
  </si>
  <si>
    <t>JOSEPH K SCOTT</t>
  </si>
  <si>
    <t>84 MEALS @7.25</t>
  </si>
  <si>
    <t>180MEALS @ 7.25</t>
  </si>
  <si>
    <t>CHAINS, CLUTCH DRUM</t>
  </si>
  <si>
    <t>COMMUNITY ACTON</t>
  </si>
  <si>
    <t>COMMUNITY ACTION</t>
  </si>
  <si>
    <t>200 MEALS AT $16.50</t>
  </si>
  <si>
    <t>PICKELMANS 1 STOP</t>
  </si>
  <si>
    <t xml:space="preserve">COMMUNITY ACTION </t>
  </si>
  <si>
    <t xml:space="preserve">CHALK GLASS </t>
  </si>
  <si>
    <t>CARSON</t>
  </si>
  <si>
    <t>JONES/TARNOWSKI</t>
  </si>
  <si>
    <t>NEMETH</t>
  </si>
  <si>
    <t>DJUPSTROM/IVACKO</t>
  </si>
  <si>
    <t>LINDA LINDBERG</t>
  </si>
  <si>
    <t>ERIC BROOK</t>
  </si>
  <si>
    <t>NEZICH</t>
  </si>
  <si>
    <t>CLEMENT NORTHCOUNTRY CAMPGROUND</t>
  </si>
  <si>
    <t>WEINGART</t>
  </si>
  <si>
    <t>ZELLARS 95 MEALS @7.25</t>
  </si>
  <si>
    <t>N5981J</t>
  </si>
  <si>
    <t>N2463B</t>
  </si>
  <si>
    <t>DNR AIRCRAFT</t>
  </si>
  <si>
    <t>POV</t>
  </si>
  <si>
    <t>HYD HOSE, CRIMP</t>
  </si>
  <si>
    <t>COOPERATORS</t>
  </si>
  <si>
    <t>LUCE COUNTY AMBULANCE</t>
  </si>
  <si>
    <t>SCALLOPED</t>
  </si>
  <si>
    <t>START OF FIRE 5/23/12</t>
  </si>
  <si>
    <t>DAILY RATE</t>
  </si>
  <si>
    <t>COUNTY SHERIFF</t>
  </si>
  <si>
    <t>Bay Mills Township</t>
  </si>
  <si>
    <t>Columbus Township</t>
  </si>
  <si>
    <t>Garfield Township</t>
  </si>
  <si>
    <t>Kinross Township</t>
  </si>
  <si>
    <t>Village of Newberry</t>
  </si>
  <si>
    <t>Superior Township</t>
  </si>
  <si>
    <t>Portage Township</t>
  </si>
  <si>
    <t>Seney Township</t>
  </si>
  <si>
    <t xml:space="preserve">Whitefish Township </t>
  </si>
  <si>
    <t>Burt Township</t>
  </si>
  <si>
    <t>Hendricks Township</t>
  </si>
  <si>
    <t>Germfask Township</t>
  </si>
  <si>
    <t>CHECK IN 6/02/12</t>
  </si>
  <si>
    <t>180 @ $7.25</t>
  </si>
  <si>
    <t>180 @ $16.50</t>
  </si>
  <si>
    <t>QUALITY INN ST IGNACE, MCDONALDS</t>
  </si>
  <si>
    <t>ROOM/FOOD D.JOHNSON</t>
  </si>
  <si>
    <t>EMP REIMBURS</t>
  </si>
  <si>
    <t>C-2 WIC #1</t>
  </si>
  <si>
    <t>C-3 MI INTERAGENCY #1</t>
  </si>
  <si>
    <t>MI-T-2-IA</t>
  </si>
  <si>
    <t>ERIC ANDERSON</t>
  </si>
  <si>
    <t>CRWB</t>
  </si>
  <si>
    <t>JUSTIN GARLOCK</t>
  </si>
  <si>
    <t>COLLIN BURKLUND</t>
  </si>
  <si>
    <t>DAVID ALLEN WAWRZYNIAK</t>
  </si>
  <si>
    <t>PATRICK JASZCZAK</t>
  </si>
  <si>
    <t>JOSHUA STEVENS</t>
  </si>
  <si>
    <t>TERRELL D MCCALISTER</t>
  </si>
  <si>
    <t>KORY BORGMAN</t>
  </si>
  <si>
    <t>DESMOND A LYON JR.</t>
  </si>
  <si>
    <t>CHAD CROMELL</t>
  </si>
  <si>
    <t>WILLIAM SCHMIDT</t>
  </si>
  <si>
    <t>DONALD ALT</t>
  </si>
  <si>
    <t>ROBERT GARRISON JR</t>
  </si>
  <si>
    <t>PATRICK GARRISON</t>
  </si>
  <si>
    <t>SHANE FORSHEE</t>
  </si>
  <si>
    <t>BRIAN BLETTNER</t>
  </si>
  <si>
    <t>CALDWELL SAWYER DAWE</t>
  </si>
  <si>
    <t>THOMAS M KRANZ</t>
  </si>
  <si>
    <t>JEREMY JOSEPH GANCARZ</t>
  </si>
  <si>
    <t>PATRICK LEEMON</t>
  </si>
  <si>
    <t>FFT2</t>
  </si>
  <si>
    <t>FFT1</t>
  </si>
  <si>
    <t>ICT5</t>
  </si>
  <si>
    <t>FALB</t>
  </si>
  <si>
    <t>ZELLERS 94 MEALS @$7.25</t>
  </si>
  <si>
    <t>FORTER'S ACE HARDWARE</t>
  </si>
  <si>
    <t>TOILET TISSUE RLR</t>
  </si>
  <si>
    <t>WATSON'S MARINA</t>
  </si>
  <si>
    <t>RADIATOR CAP</t>
  </si>
  <si>
    <t>TRAILER END KIT</t>
  </si>
  <si>
    <t>GLOVES, SHOP TWL</t>
  </si>
  <si>
    <t>SOCKETS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</si>
</sst>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mmm\-yy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mm/dd/yy;@"/>
    <numFmt numFmtId="173" formatCode="&quot;$&quot;#,##0.000"/>
    <numFmt numFmtId="174" formatCode="[$-409]d\-mmm;@"/>
    <numFmt numFmtId="175" formatCode="[$-409]h:mm:ss\ AM/PM"/>
    <numFmt numFmtId="176" formatCode="m/d/yy;@"/>
    <numFmt numFmtId="177" formatCode="#,##0.0"/>
    <numFmt numFmtId="178" formatCode="[$-409]dddd&quot; &quot;mmmm&quot; &quot;dd&quot; &quot;yyyy"/>
  </numFmts>
  <fonts count="27">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0"/>
      <color indexed="10"/>
      <name val="Arial"/>
      <family val="0"/>
    </font>
    <font>
      <sz val="8"/>
      <name val="Tahoma"/>
      <family val="0"/>
    </font>
    <font>
      <sz val="10"/>
      <color indexed="8"/>
      <name val="Arial"/>
      <family val="0"/>
    </font>
    <font>
      <sz val="10"/>
      <color indexed="42"/>
      <name val="Arial"/>
      <family val="0"/>
    </font>
    <font>
      <b/>
      <sz val="8"/>
      <name val="Tahoma"/>
      <family val="0"/>
    </font>
    <font>
      <sz val="10"/>
      <color indexed="12"/>
      <name val="Arial"/>
      <family val="0"/>
    </font>
    <font>
      <b/>
      <sz val="12"/>
      <color indexed="10"/>
      <name val="Arial"/>
      <family val="2"/>
    </font>
    <font>
      <sz val="12"/>
      <name val="Arial"/>
      <family val="0"/>
    </font>
    <font>
      <sz val="12"/>
      <color indexed="8"/>
      <name val="Arial"/>
      <family val="0"/>
    </font>
    <font>
      <b/>
      <i/>
      <sz val="10"/>
      <name val="Arial"/>
      <family val="2"/>
    </font>
    <font>
      <i/>
      <u val="single"/>
      <sz val="10"/>
      <name val="Arial"/>
      <family val="2"/>
    </font>
    <font>
      <b/>
      <i/>
      <u val="single"/>
      <sz val="10"/>
      <name val="Arial"/>
      <family val="2"/>
    </font>
    <font>
      <sz val="14"/>
      <name val="Arial"/>
      <family val="0"/>
    </font>
    <font>
      <i/>
      <sz val="10"/>
      <color indexed="10"/>
      <name val="Arial"/>
      <family val="2"/>
    </font>
    <font>
      <b/>
      <sz val="11"/>
      <name val="Arial"/>
      <family val="2"/>
    </font>
    <font>
      <b/>
      <sz val="11"/>
      <color indexed="10"/>
      <name val="Arial"/>
      <family val="2"/>
    </font>
    <font>
      <b/>
      <sz val="11"/>
      <color indexed="17"/>
      <name val="Arial"/>
      <family val="2"/>
    </font>
    <font>
      <b/>
      <sz val="10"/>
      <color indexed="17"/>
      <name val="Arial"/>
      <family val="2"/>
    </font>
    <font>
      <b/>
      <sz val="10"/>
      <color indexed="10"/>
      <name val="Arial"/>
      <family val="2"/>
    </font>
    <font>
      <sz val="10"/>
      <color indexed="57"/>
      <name val="Arial"/>
      <family val="0"/>
    </font>
    <font>
      <b/>
      <sz val="8"/>
      <name val="Arial"/>
      <family val="2"/>
    </font>
  </fonts>
  <fills count="23">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11"/>
        <bgColor indexed="64"/>
      </patternFill>
    </fill>
    <fill>
      <patternFill patternType="solid">
        <fgColor indexed="15"/>
        <bgColor indexed="64"/>
      </patternFill>
    </fill>
    <fill>
      <patternFill patternType="solid">
        <fgColor indexed="4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8"/>
        <bgColor indexed="64"/>
      </patternFill>
    </fill>
    <fill>
      <patternFill patternType="solid">
        <fgColor indexed="57"/>
        <bgColor indexed="64"/>
      </patternFill>
    </fill>
    <fill>
      <patternFill patternType="solid">
        <fgColor indexed="47"/>
        <bgColor indexed="64"/>
      </patternFill>
    </fill>
    <fill>
      <patternFill patternType="solid">
        <fgColor indexed="50"/>
        <bgColor indexed="64"/>
      </patternFill>
    </fill>
    <fill>
      <patternFill patternType="solid">
        <fgColor indexed="53"/>
        <bgColor indexed="64"/>
      </patternFill>
    </fill>
    <fill>
      <patternFill patternType="solid">
        <fgColor indexed="21"/>
        <bgColor indexed="64"/>
      </patternFill>
    </fill>
    <fill>
      <patternFill patternType="solid">
        <fgColor indexed="8"/>
        <bgColor indexed="64"/>
      </patternFill>
    </fill>
    <fill>
      <patternFill patternType="solid">
        <fgColor indexed="43"/>
        <bgColor indexed="64"/>
      </patternFill>
    </fill>
    <fill>
      <patternFill patternType="solid">
        <fgColor indexed="65"/>
        <bgColor indexed="64"/>
      </patternFill>
    </fill>
    <fill>
      <patternFill patternType="solid">
        <fgColor indexed="17"/>
        <bgColor indexed="64"/>
      </patternFill>
    </fill>
  </fills>
  <borders count="44">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medium"/>
      <top style="medium"/>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medium"/>
    </border>
    <border>
      <left>
        <color indexed="63"/>
      </left>
      <right style="medium"/>
      <top>
        <color indexed="63"/>
      </top>
      <bottom>
        <color indexed="63"/>
      </bottom>
    </border>
    <border>
      <left>
        <color indexed="63"/>
      </left>
      <right style="thin"/>
      <top style="thin"/>
      <bottom style="medium"/>
    </border>
    <border>
      <left style="thin"/>
      <right style="medium"/>
      <top style="thin"/>
      <bottom style="thin"/>
    </border>
    <border>
      <left style="thin"/>
      <right style="medium"/>
      <top>
        <color indexed="63"/>
      </top>
      <bottom style="thin"/>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style="medium"/>
    </border>
    <border>
      <left style="thick"/>
      <right>
        <color indexed="63"/>
      </right>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color indexed="63"/>
      </right>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ck"/>
      <top>
        <color indexed="63"/>
      </top>
      <bottom style="medium"/>
    </border>
    <border>
      <left style="thin"/>
      <right>
        <color indexed="63"/>
      </right>
      <top style="thin"/>
      <bottom style="thin"/>
    </border>
    <border>
      <left style="medium"/>
      <right style="thin"/>
      <top style="thin"/>
      <bottom style="thin"/>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15">
    <xf numFmtId="0" fontId="0" fillId="0" borderId="0" xfId="0" applyAlignment="1">
      <alignment/>
    </xf>
    <xf numFmtId="14" fontId="0" fillId="0" borderId="0" xfId="0" applyNumberFormat="1" applyAlignment="1">
      <alignment/>
    </xf>
    <xf numFmtId="44" fontId="0" fillId="0" borderId="0" xfId="0" applyNumberFormat="1" applyAlignment="1">
      <alignment/>
    </xf>
    <xf numFmtId="165" fontId="0" fillId="0" borderId="0" xfId="0" applyNumberFormat="1" applyAlignment="1">
      <alignment/>
    </xf>
    <xf numFmtId="0" fontId="2" fillId="0" borderId="0" xfId="0" applyFont="1" applyAlignment="1">
      <alignment/>
    </xf>
    <xf numFmtId="14" fontId="0" fillId="0" borderId="0" xfId="0" applyNumberFormat="1" applyFont="1" applyAlignment="1">
      <alignment/>
    </xf>
    <xf numFmtId="0" fontId="2" fillId="0" borderId="1" xfId="0" applyFont="1" applyBorder="1" applyAlignment="1">
      <alignment horizontal="center" wrapText="1"/>
    </xf>
    <xf numFmtId="0" fontId="5" fillId="0" borderId="0" xfId="0" applyFont="1" applyAlignment="1">
      <alignment horizontal="center" wrapText="1"/>
    </xf>
    <xf numFmtId="0" fontId="2" fillId="0" borderId="2" xfId="0" applyFont="1" applyBorder="1" applyAlignment="1">
      <alignment horizontal="center" wrapText="1"/>
    </xf>
    <xf numFmtId="14" fontId="2" fillId="0" borderId="0" xfId="0" applyNumberFormat="1" applyFont="1" applyAlignment="1">
      <alignment horizontal="left"/>
    </xf>
    <xf numFmtId="0" fontId="0" fillId="0" borderId="0" xfId="0" applyBorder="1" applyAlignment="1">
      <alignment/>
    </xf>
    <xf numFmtId="165" fontId="0" fillId="2" borderId="0" xfId="0" applyNumberFormat="1" applyFill="1" applyAlignment="1">
      <alignment/>
    </xf>
    <xf numFmtId="165" fontId="2" fillId="2" borderId="0" xfId="0" applyNumberFormat="1" applyFont="1" applyFill="1" applyAlignment="1">
      <alignment/>
    </xf>
    <xf numFmtId="165" fontId="0" fillId="2" borderId="3" xfId="0" applyNumberFormat="1" applyFill="1" applyBorder="1" applyAlignment="1">
      <alignment/>
    </xf>
    <xf numFmtId="0" fontId="0" fillId="0" borderId="0" xfId="0" applyAlignment="1">
      <alignment horizontal="left"/>
    </xf>
    <xf numFmtId="0" fontId="0" fillId="3" borderId="0" xfId="0" applyFill="1" applyAlignment="1">
      <alignment/>
    </xf>
    <xf numFmtId="0" fontId="0" fillId="0" borderId="0" xfId="0" applyFont="1" applyAlignment="1">
      <alignment/>
    </xf>
    <xf numFmtId="14" fontId="2" fillId="0" borderId="0" xfId="0" applyNumberFormat="1" applyFont="1" applyAlignment="1">
      <alignment/>
    </xf>
    <xf numFmtId="0" fontId="0" fillId="0" borderId="0" xfId="0" applyFill="1" applyAlignment="1">
      <alignment/>
    </xf>
    <xf numFmtId="14" fontId="0" fillId="2" borderId="0" xfId="0" applyNumberFormat="1" applyFill="1" applyAlignment="1">
      <alignment/>
    </xf>
    <xf numFmtId="0" fontId="0" fillId="2" borderId="0" xfId="0" applyFill="1" applyAlignment="1">
      <alignment/>
    </xf>
    <xf numFmtId="4" fontId="0" fillId="0" borderId="0" xfId="0" applyNumberFormat="1" applyAlignment="1">
      <alignment/>
    </xf>
    <xf numFmtId="16" fontId="0" fillId="0" borderId="0" xfId="0" applyNumberFormat="1" applyAlignment="1">
      <alignment/>
    </xf>
    <xf numFmtId="14" fontId="0" fillId="4" borderId="0" xfId="0" applyNumberFormat="1" applyFill="1" applyAlignment="1">
      <alignment/>
    </xf>
    <xf numFmtId="165" fontId="2" fillId="3" borderId="0" xfId="0" applyNumberFormat="1" applyFont="1" applyFill="1" applyAlignment="1">
      <alignment/>
    </xf>
    <xf numFmtId="0" fontId="0" fillId="3" borderId="0" xfId="0" applyFill="1" applyBorder="1" applyAlignment="1">
      <alignment/>
    </xf>
    <xf numFmtId="165" fontId="0" fillId="3" borderId="0" xfId="0" applyNumberFormat="1" applyFill="1" applyAlignment="1">
      <alignment/>
    </xf>
    <xf numFmtId="165" fontId="0" fillId="2" borderId="0" xfId="0" applyNumberFormat="1" applyFill="1" applyBorder="1" applyAlignment="1">
      <alignment/>
    </xf>
    <xf numFmtId="165" fontId="0" fillId="0" borderId="4" xfId="0" applyNumberFormat="1" applyFill="1" applyBorder="1" applyAlignment="1">
      <alignment/>
    </xf>
    <xf numFmtId="165" fontId="0" fillId="0" borderId="4" xfId="0" applyNumberFormat="1" applyBorder="1" applyAlignment="1">
      <alignment/>
    </xf>
    <xf numFmtId="2" fontId="0" fillId="4" borderId="0" xfId="0" applyNumberFormat="1" applyFill="1" applyAlignment="1">
      <alignment/>
    </xf>
    <xf numFmtId="2" fontId="0" fillId="5" borderId="0" xfId="0" applyNumberFormat="1" applyFill="1" applyAlignment="1">
      <alignment/>
    </xf>
    <xf numFmtId="2" fontId="0" fillId="6" borderId="0" xfId="0" applyNumberFormat="1" applyFill="1" applyAlignment="1">
      <alignment/>
    </xf>
    <xf numFmtId="2" fontId="0" fillId="7" borderId="0" xfId="0" applyNumberFormat="1" applyFill="1" applyAlignment="1">
      <alignment/>
    </xf>
    <xf numFmtId="2" fontId="0" fillId="8" borderId="0" xfId="0" applyNumberFormat="1" applyFill="1" applyAlignment="1">
      <alignment/>
    </xf>
    <xf numFmtId="14" fontId="0" fillId="0" borderId="0" xfId="0" applyNumberFormat="1" applyFill="1" applyAlignment="1">
      <alignment/>
    </xf>
    <xf numFmtId="2" fontId="0" fillId="0" borderId="0" xfId="0" applyNumberFormat="1" applyFill="1" applyAlignment="1">
      <alignment/>
    </xf>
    <xf numFmtId="2" fontId="0" fillId="0" borderId="0" xfId="0" applyNumberFormat="1" applyAlignment="1">
      <alignment/>
    </xf>
    <xf numFmtId="0" fontId="0" fillId="4" borderId="0" xfId="0" applyFill="1" applyAlignment="1">
      <alignment/>
    </xf>
    <xf numFmtId="0" fontId="2" fillId="0" borderId="0" xfId="0" applyFont="1" applyFill="1" applyBorder="1" applyAlignment="1">
      <alignment/>
    </xf>
    <xf numFmtId="2" fontId="0" fillId="9" borderId="0" xfId="0" applyNumberFormat="1" applyFill="1" applyAlignment="1">
      <alignment/>
    </xf>
    <xf numFmtId="44" fontId="0" fillId="0" borderId="0" xfId="0" applyNumberFormat="1" applyFill="1" applyAlignment="1">
      <alignment/>
    </xf>
    <xf numFmtId="2" fontId="0" fillId="10" borderId="0" xfId="0" applyNumberFormat="1" applyFill="1" applyAlignment="1">
      <alignment/>
    </xf>
    <xf numFmtId="2" fontId="0" fillId="11" borderId="0" xfId="0" applyNumberFormat="1" applyFill="1" applyAlignment="1">
      <alignment/>
    </xf>
    <xf numFmtId="2" fontId="0" fillId="12" borderId="0" xfId="0" applyNumberFormat="1" applyFill="1" applyAlignment="1">
      <alignment/>
    </xf>
    <xf numFmtId="4" fontId="9" fillId="0" borderId="0" xfId="0" applyNumberFormat="1" applyFont="1" applyAlignment="1">
      <alignment/>
    </xf>
    <xf numFmtId="165" fontId="0" fillId="0" borderId="0" xfId="0" applyNumberFormat="1" applyFill="1" applyAlignment="1">
      <alignment/>
    </xf>
    <xf numFmtId="0" fontId="0" fillId="2" borderId="0" xfId="0" applyFont="1" applyFill="1" applyAlignment="1">
      <alignment/>
    </xf>
    <xf numFmtId="4" fontId="0" fillId="0" borderId="0" xfId="0" applyNumberFormat="1" applyFill="1" applyAlignment="1">
      <alignment/>
    </xf>
    <xf numFmtId="0" fontId="8" fillId="5" borderId="0" xfId="0" applyFont="1" applyFill="1" applyAlignment="1">
      <alignment/>
    </xf>
    <xf numFmtId="0" fontId="0" fillId="13" borderId="0" xfId="0" applyFill="1" applyAlignment="1">
      <alignment/>
    </xf>
    <xf numFmtId="14" fontId="0" fillId="13" borderId="0" xfId="0" applyNumberFormat="1" applyFill="1" applyAlignment="1">
      <alignment/>
    </xf>
    <xf numFmtId="0" fontId="2" fillId="0" borderId="0" xfId="0" applyFont="1" applyFill="1" applyAlignment="1">
      <alignment/>
    </xf>
    <xf numFmtId="0" fontId="0" fillId="0" borderId="0" xfId="0" applyFill="1" applyAlignment="1">
      <alignment horizontal="left"/>
    </xf>
    <xf numFmtId="165" fontId="0" fillId="0" borderId="0" xfId="0" applyNumberFormat="1" applyFill="1" applyAlignment="1">
      <alignment horizontal="left"/>
    </xf>
    <xf numFmtId="8" fontId="0" fillId="0" borderId="0" xfId="0" applyNumberFormat="1" applyFill="1" applyAlignment="1">
      <alignment/>
    </xf>
    <xf numFmtId="0" fontId="0" fillId="0" borderId="0" xfId="0" applyFill="1" applyBorder="1" applyAlignment="1">
      <alignment/>
    </xf>
    <xf numFmtId="165" fontId="0" fillId="0" borderId="0" xfId="0" applyNumberFormat="1" applyFill="1" applyBorder="1" applyAlignment="1">
      <alignment/>
    </xf>
    <xf numFmtId="4" fontId="0" fillId="0" borderId="0" xfId="0" applyNumberFormat="1" applyFont="1" applyFill="1" applyAlignment="1">
      <alignment/>
    </xf>
    <xf numFmtId="165" fontId="0" fillId="0" borderId="0" xfId="0" applyNumberFormat="1" applyBorder="1" applyAlignment="1">
      <alignment/>
    </xf>
    <xf numFmtId="0" fontId="0" fillId="0" borderId="4" xfId="0" applyBorder="1" applyAlignment="1">
      <alignment/>
    </xf>
    <xf numFmtId="39" fontId="0" fillId="0" borderId="0" xfId="0" applyNumberFormat="1" applyBorder="1" applyAlignment="1">
      <alignment/>
    </xf>
    <xf numFmtId="14" fontId="0" fillId="2" borderId="0" xfId="0" applyNumberFormat="1" applyFont="1" applyFill="1" applyAlignment="1">
      <alignment/>
    </xf>
    <xf numFmtId="165" fontId="0" fillId="13" borderId="0" xfId="0" applyNumberFormat="1" applyFill="1" applyAlignment="1">
      <alignment/>
    </xf>
    <xf numFmtId="14" fontId="0" fillId="0" borderId="0" xfId="0" applyNumberFormat="1" applyFont="1" applyFill="1" applyAlignment="1">
      <alignment/>
    </xf>
    <xf numFmtId="0" fontId="0" fillId="14" borderId="0" xfId="0" applyFill="1" applyAlignment="1">
      <alignment/>
    </xf>
    <xf numFmtId="14" fontId="0" fillId="14" borderId="0" xfId="0" applyNumberFormat="1" applyFill="1" applyAlignment="1">
      <alignment/>
    </xf>
    <xf numFmtId="165" fontId="0" fillId="14" borderId="0" xfId="0" applyNumberFormat="1" applyFill="1" applyAlignment="1">
      <alignment/>
    </xf>
    <xf numFmtId="165" fontId="0" fillId="4" borderId="0" xfId="0" applyNumberFormat="1" applyFill="1" applyAlignment="1">
      <alignment/>
    </xf>
    <xf numFmtId="165" fontId="0" fillId="0" borderId="0" xfId="0" applyNumberFormat="1" applyFont="1" applyBorder="1" applyAlignment="1">
      <alignment/>
    </xf>
    <xf numFmtId="43" fontId="0" fillId="0" borderId="0" xfId="0" applyNumberFormat="1" applyBorder="1" applyAlignment="1">
      <alignment/>
    </xf>
    <xf numFmtId="2" fontId="0" fillId="0" borderId="0" xfId="0" applyNumberFormat="1" applyBorder="1" applyAlignment="1">
      <alignment/>
    </xf>
    <xf numFmtId="0" fontId="2" fillId="0" borderId="0" xfId="0" applyFont="1" applyAlignment="1">
      <alignment horizontal="left" wrapText="1"/>
    </xf>
    <xf numFmtId="4" fontId="9" fillId="0" borderId="0" xfId="0" applyNumberFormat="1" applyFont="1" applyFill="1" applyAlignment="1">
      <alignment/>
    </xf>
    <xf numFmtId="2" fontId="0" fillId="0" borderId="0" xfId="0" applyNumberFormat="1" applyFont="1" applyAlignment="1">
      <alignment/>
    </xf>
    <xf numFmtId="14" fontId="6" fillId="3" borderId="0" xfId="0" applyNumberFormat="1" applyFont="1" applyFill="1" applyAlignment="1">
      <alignment/>
    </xf>
    <xf numFmtId="165" fontId="6" fillId="3" borderId="0" xfId="0" applyNumberFormat="1" applyFont="1" applyFill="1" applyAlignment="1">
      <alignment/>
    </xf>
    <xf numFmtId="14" fontId="0" fillId="3" borderId="0" xfId="0" applyNumberFormat="1" applyFill="1" applyAlignment="1">
      <alignment/>
    </xf>
    <xf numFmtId="0" fontId="0" fillId="0" borderId="0" xfId="0" applyNumberFormat="1" applyFill="1" applyAlignment="1">
      <alignment/>
    </xf>
    <xf numFmtId="0" fontId="8" fillId="0" borderId="0" xfId="0" applyFont="1" applyFill="1" applyAlignment="1">
      <alignment/>
    </xf>
    <xf numFmtId="2" fontId="0" fillId="15" borderId="0" xfId="0" applyNumberFormat="1" applyFill="1" applyAlignment="1">
      <alignment/>
    </xf>
    <xf numFmtId="0" fontId="2" fillId="0" borderId="4" xfId="0" applyFont="1" applyBorder="1" applyAlignment="1">
      <alignment/>
    </xf>
    <xf numFmtId="2" fontId="0" fillId="13" borderId="0" xfId="0" applyNumberFormat="1" applyFill="1" applyAlignment="1">
      <alignment/>
    </xf>
    <xf numFmtId="4" fontId="0" fillId="13" borderId="0" xfId="0" applyNumberFormat="1" applyFill="1" applyAlignment="1">
      <alignment/>
    </xf>
    <xf numFmtId="4" fontId="9" fillId="13" borderId="0" xfId="0" applyNumberFormat="1" applyFont="1" applyFill="1" applyAlignment="1">
      <alignment/>
    </xf>
    <xf numFmtId="4" fontId="0" fillId="2" borderId="0" xfId="0" applyNumberFormat="1" applyFont="1" applyFill="1" applyBorder="1" applyAlignment="1">
      <alignment/>
    </xf>
    <xf numFmtId="4" fontId="0" fillId="15" borderId="0" xfId="0" applyNumberFormat="1" applyFont="1" applyFill="1" applyBorder="1" applyAlignment="1">
      <alignment/>
    </xf>
    <xf numFmtId="14" fontId="2" fillId="3" borderId="0" xfId="0" applyNumberFormat="1" applyFont="1" applyFill="1" applyAlignment="1">
      <alignment horizontal="left"/>
    </xf>
    <xf numFmtId="0" fontId="2" fillId="3" borderId="0" xfId="0" applyFont="1" applyFill="1" applyBorder="1" applyAlignment="1">
      <alignment/>
    </xf>
    <xf numFmtId="4" fontId="0" fillId="3" borderId="0" xfId="0" applyNumberFormat="1" applyFont="1" applyFill="1" applyBorder="1" applyAlignment="1">
      <alignment/>
    </xf>
    <xf numFmtId="0" fontId="0" fillId="2" borderId="0" xfId="0" applyFill="1" applyBorder="1" applyAlignment="1">
      <alignment/>
    </xf>
    <xf numFmtId="165" fontId="0" fillId="6" borderId="0" xfId="0" applyNumberFormat="1" applyFill="1" applyAlignment="1">
      <alignment/>
    </xf>
    <xf numFmtId="165" fontId="0" fillId="16" borderId="0" xfId="0" applyNumberFormat="1" applyFill="1" applyAlignment="1">
      <alignment/>
    </xf>
    <xf numFmtId="165" fontId="0" fillId="11" borderId="0" xfId="0" applyNumberFormat="1" applyFill="1" applyAlignment="1">
      <alignment/>
    </xf>
    <xf numFmtId="165" fontId="0" fillId="12" borderId="0" xfId="0" applyNumberFormat="1" applyFill="1" applyAlignment="1">
      <alignment/>
    </xf>
    <xf numFmtId="165" fontId="11" fillId="4" borderId="0" xfId="0" applyNumberFormat="1" applyFont="1" applyFill="1" applyAlignment="1">
      <alignment/>
    </xf>
    <xf numFmtId="4" fontId="0" fillId="0" borderId="0" xfId="0" applyNumberFormat="1" applyFont="1" applyFill="1" applyAlignment="1">
      <alignment horizontal="right"/>
    </xf>
    <xf numFmtId="4" fontId="0" fillId="0" borderId="0" xfId="0" applyNumberFormat="1" applyFont="1" applyFill="1" applyBorder="1" applyAlignment="1">
      <alignment horizontal="right"/>
    </xf>
    <xf numFmtId="165" fontId="0" fillId="17" borderId="0" xfId="0" applyNumberFormat="1" applyFill="1" applyAlignment="1">
      <alignment/>
    </xf>
    <xf numFmtId="165" fontId="0" fillId="18" borderId="0" xfId="0" applyNumberFormat="1" applyFill="1" applyAlignment="1">
      <alignment/>
    </xf>
    <xf numFmtId="165" fontId="0" fillId="8" borderId="0" xfId="0" applyNumberFormat="1" applyFill="1" applyAlignment="1">
      <alignment/>
    </xf>
    <xf numFmtId="165" fontId="0" fillId="15" borderId="0" xfId="0" applyNumberFormat="1" applyFill="1" applyAlignment="1">
      <alignment/>
    </xf>
    <xf numFmtId="165" fontId="0" fillId="10" borderId="0" xfId="0" applyNumberFormat="1" applyFill="1" applyAlignment="1">
      <alignment/>
    </xf>
    <xf numFmtId="0" fontId="1" fillId="0" borderId="0" xfId="0" applyFont="1" applyAlignment="1">
      <alignment/>
    </xf>
    <xf numFmtId="2" fontId="1" fillId="0" borderId="0" xfId="0" applyNumberFormat="1" applyFont="1" applyFill="1" applyAlignment="1">
      <alignment/>
    </xf>
    <xf numFmtId="0" fontId="2" fillId="0" borderId="0" xfId="0" applyFont="1" applyBorder="1" applyAlignment="1">
      <alignment/>
    </xf>
    <xf numFmtId="0" fontId="5" fillId="0" borderId="5" xfId="0" applyFont="1" applyFill="1" applyBorder="1" applyAlignment="1">
      <alignment/>
    </xf>
    <xf numFmtId="0" fontId="12" fillId="0" borderId="6" xfId="0" applyFont="1" applyFill="1" applyBorder="1" applyAlignment="1">
      <alignment/>
    </xf>
    <xf numFmtId="0" fontId="12" fillId="0" borderId="7" xfId="0" applyFont="1" applyFill="1" applyBorder="1" applyAlignment="1">
      <alignment/>
    </xf>
    <xf numFmtId="0" fontId="13" fillId="0" borderId="0" xfId="0" applyFont="1" applyFill="1" applyAlignment="1">
      <alignment/>
    </xf>
    <xf numFmtId="0" fontId="5" fillId="0" borderId="8" xfId="0" applyFont="1" applyFill="1" applyBorder="1" applyAlignment="1">
      <alignment/>
    </xf>
    <xf numFmtId="0" fontId="12" fillId="0" borderId="2" xfId="0" applyFont="1" applyFill="1" applyBorder="1" applyAlignment="1">
      <alignment/>
    </xf>
    <xf numFmtId="0" fontId="12" fillId="0" borderId="9" xfId="0" applyFont="1" applyFill="1" applyBorder="1" applyAlignment="1">
      <alignment/>
    </xf>
    <xf numFmtId="0" fontId="13" fillId="0" borderId="10" xfId="0" applyFont="1" applyFill="1" applyBorder="1" applyAlignment="1">
      <alignment/>
    </xf>
    <xf numFmtId="0" fontId="13" fillId="0" borderId="11" xfId="0" applyFont="1" applyFill="1" applyBorder="1" applyAlignment="1">
      <alignment/>
    </xf>
    <xf numFmtId="0" fontId="14" fillId="0" borderId="10" xfId="0" applyFont="1" applyFill="1" applyBorder="1" applyAlignment="1">
      <alignment/>
    </xf>
    <xf numFmtId="0" fontId="14" fillId="0" borderId="11" xfId="0" applyFont="1" applyFill="1" applyBorder="1" applyAlignment="1">
      <alignment/>
    </xf>
    <xf numFmtId="0" fontId="0" fillId="0" borderId="1" xfId="0" applyFill="1" applyBorder="1" applyAlignment="1">
      <alignment/>
    </xf>
    <xf numFmtId="0" fontId="6" fillId="0" borderId="0" xfId="0" applyFont="1" applyFill="1" applyAlignment="1">
      <alignment/>
    </xf>
    <xf numFmtId="0" fontId="6" fillId="0" borderId="0" xfId="0" applyFont="1" applyFill="1" applyAlignment="1">
      <alignment/>
    </xf>
    <xf numFmtId="0" fontId="0" fillId="15" borderId="0" xfId="0" applyFill="1" applyAlignment="1">
      <alignment/>
    </xf>
    <xf numFmtId="165" fontId="2" fillId="0" borderId="0" xfId="0" applyNumberFormat="1" applyFont="1" applyFill="1" applyBorder="1" applyAlignment="1">
      <alignment/>
    </xf>
    <xf numFmtId="0" fontId="0" fillId="0" borderId="1" xfId="0"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165" fontId="0" fillId="0" borderId="0" xfId="0" applyNumberFormat="1" applyFont="1" applyFill="1" applyBorder="1" applyAlignment="1">
      <alignment horizontal="center"/>
    </xf>
    <xf numFmtId="0" fontId="0" fillId="0" borderId="0" xfId="0" applyFont="1" applyFill="1" applyBorder="1" applyAlignment="1">
      <alignment horizontal="center"/>
    </xf>
    <xf numFmtId="0" fontId="15" fillId="0" borderId="0" xfId="0" applyFont="1" applyFill="1" applyBorder="1" applyAlignment="1">
      <alignment/>
    </xf>
    <xf numFmtId="0" fontId="0" fillId="0" borderId="0" xfId="0" applyFill="1" applyBorder="1" applyAlignment="1">
      <alignment horizontal="left"/>
    </xf>
    <xf numFmtId="165" fontId="2" fillId="0" borderId="0" xfId="0" applyNumberFormat="1" applyFont="1" applyFill="1" applyBorder="1" applyAlignment="1">
      <alignment horizontal="center"/>
    </xf>
    <xf numFmtId="0" fontId="2" fillId="0" borderId="0" xfId="0" applyFont="1" applyFill="1" applyBorder="1" applyAlignment="1">
      <alignment horizontal="center"/>
    </xf>
    <xf numFmtId="6" fontId="0" fillId="0" borderId="0" xfId="0" applyNumberFormat="1" applyFill="1" applyBorder="1" applyAlignment="1">
      <alignment/>
    </xf>
    <xf numFmtId="6" fontId="0" fillId="0" borderId="0" xfId="0" applyNumberFormat="1" applyFont="1" applyFill="1" applyBorder="1" applyAlignment="1">
      <alignment/>
    </xf>
    <xf numFmtId="0" fontId="0" fillId="0" borderId="0" xfId="0" applyFont="1" applyFill="1" applyBorder="1" applyAlignment="1">
      <alignment/>
    </xf>
    <xf numFmtId="16" fontId="0" fillId="0" borderId="0" xfId="0" applyNumberFormat="1" applyFont="1" applyFill="1" applyBorder="1" applyAlignment="1">
      <alignment horizontal="center"/>
    </xf>
    <xf numFmtId="6" fontId="2" fillId="0" borderId="0" xfId="0" applyNumberFormat="1" applyFont="1" applyFill="1" applyBorder="1" applyAlignment="1">
      <alignment/>
    </xf>
    <xf numFmtId="0" fontId="16" fillId="0" borderId="0" xfId="0" applyFont="1" applyFill="1" applyBorder="1" applyAlignment="1">
      <alignment/>
    </xf>
    <xf numFmtId="0" fontId="17" fillId="0" borderId="0" xfId="0" applyFont="1" applyFill="1" applyBorder="1" applyAlignment="1">
      <alignment/>
    </xf>
    <xf numFmtId="0" fontId="0" fillId="0" borderId="0" xfId="0" applyNumberFormat="1" applyFill="1" applyBorder="1" applyAlignment="1">
      <alignment/>
    </xf>
    <xf numFmtId="165" fontId="0" fillId="0" borderId="0" xfId="0" applyNumberFormat="1" applyFill="1" applyBorder="1" applyAlignment="1">
      <alignment/>
    </xf>
    <xf numFmtId="0" fontId="2" fillId="0" borderId="0" xfId="0" applyFont="1" applyFill="1" applyBorder="1" applyAlignment="1">
      <alignment horizontal="left"/>
    </xf>
    <xf numFmtId="0" fontId="2" fillId="0" borderId="0" xfId="0" applyNumberFormat="1" applyFont="1" applyFill="1" applyBorder="1" applyAlignment="1">
      <alignment/>
    </xf>
    <xf numFmtId="165" fontId="0" fillId="0" borderId="0" xfId="0" applyNumberFormat="1" applyFont="1" applyFill="1" applyBorder="1" applyAlignment="1">
      <alignment/>
    </xf>
    <xf numFmtId="14" fontId="2" fillId="4" borderId="0" xfId="0" applyNumberFormat="1" applyFont="1" applyFill="1" applyAlignment="1">
      <alignment/>
    </xf>
    <xf numFmtId="44" fontId="0" fillId="2" borderId="12" xfId="17" applyFont="1" applyFill="1" applyBorder="1" applyAlignment="1">
      <alignment/>
    </xf>
    <xf numFmtId="0" fontId="0" fillId="4" borderId="1" xfId="0" applyFont="1" applyFill="1" applyBorder="1" applyAlignment="1">
      <alignment/>
    </xf>
    <xf numFmtId="0" fontId="6" fillId="4" borderId="1" xfId="0" applyFont="1" applyFill="1" applyBorder="1" applyAlignment="1">
      <alignment/>
    </xf>
    <xf numFmtId="0" fontId="8" fillId="4" borderId="1" xfId="0" applyFont="1" applyFill="1" applyBorder="1" applyAlignment="1">
      <alignment/>
    </xf>
    <xf numFmtId="0" fontId="0" fillId="4" borderId="0" xfId="0" applyFont="1" applyFill="1" applyAlignment="1">
      <alignment/>
    </xf>
    <xf numFmtId="0" fontId="6" fillId="4" borderId="1" xfId="0" applyFont="1" applyFill="1" applyBorder="1" applyAlignment="1">
      <alignment/>
    </xf>
    <xf numFmtId="0" fontId="8" fillId="4" borderId="1" xfId="0" applyFont="1" applyFill="1" applyBorder="1" applyAlignment="1">
      <alignment/>
    </xf>
    <xf numFmtId="0" fontId="0" fillId="4" borderId="1" xfId="0" applyFill="1" applyBorder="1" applyAlignment="1">
      <alignment/>
    </xf>
    <xf numFmtId="0" fontId="6" fillId="4" borderId="0" xfId="0" applyFont="1" applyFill="1" applyAlignment="1">
      <alignment/>
    </xf>
    <xf numFmtId="0" fontId="8" fillId="4" borderId="0" xfId="0" applyFont="1" applyFill="1" applyAlignment="1">
      <alignment/>
    </xf>
    <xf numFmtId="0" fontId="8" fillId="4" borderId="0" xfId="0" applyFont="1" applyFill="1" applyAlignment="1">
      <alignment/>
    </xf>
    <xf numFmtId="44" fontId="0" fillId="4" borderId="13" xfId="17" applyFont="1" applyFill="1" applyBorder="1" applyAlignment="1">
      <alignment/>
    </xf>
    <xf numFmtId="44" fontId="0" fillId="4" borderId="13" xfId="17" applyFill="1" applyBorder="1" applyAlignment="1">
      <alignment/>
    </xf>
    <xf numFmtId="44" fontId="6" fillId="4" borderId="13" xfId="17" applyFont="1" applyFill="1" applyBorder="1" applyAlignment="1">
      <alignment/>
    </xf>
    <xf numFmtId="44" fontId="6" fillId="4" borderId="14" xfId="17" applyFont="1" applyFill="1" applyBorder="1" applyAlignment="1">
      <alignment/>
    </xf>
    <xf numFmtId="44" fontId="8" fillId="4" borderId="13" xfId="17" applyFont="1" applyFill="1" applyBorder="1" applyAlignment="1">
      <alignment/>
    </xf>
    <xf numFmtId="44" fontId="8" fillId="4" borderId="14" xfId="17" applyFont="1" applyFill="1" applyBorder="1" applyAlignment="1">
      <alignment/>
    </xf>
    <xf numFmtId="4" fontId="6" fillId="19" borderId="1" xfId="0" applyNumberFormat="1" applyFont="1" applyFill="1" applyBorder="1" applyAlignment="1">
      <alignment/>
    </xf>
    <xf numFmtId="4" fontId="6" fillId="19" borderId="15" xfId="0" applyNumberFormat="1" applyFont="1" applyFill="1" applyBorder="1" applyAlignment="1">
      <alignment/>
    </xf>
    <xf numFmtId="4" fontId="6" fillId="19" borderId="16" xfId="0" applyNumberFormat="1" applyFont="1" applyFill="1" applyBorder="1" applyAlignment="1">
      <alignment/>
    </xf>
    <xf numFmtId="4" fontId="6" fillId="19" borderId="17" xfId="0" applyNumberFormat="1" applyFont="1" applyFill="1" applyBorder="1" applyAlignment="1">
      <alignment/>
    </xf>
    <xf numFmtId="0" fontId="5" fillId="2" borderId="12" xfId="0" applyFont="1" applyFill="1" applyBorder="1" applyAlignment="1">
      <alignment/>
    </xf>
    <xf numFmtId="0" fontId="5" fillId="2" borderId="18" xfId="0" applyFont="1" applyFill="1" applyBorder="1" applyAlignment="1">
      <alignment/>
    </xf>
    <xf numFmtId="0" fontId="2" fillId="2" borderId="19" xfId="0" applyFont="1" applyFill="1" applyBorder="1" applyAlignment="1">
      <alignment/>
    </xf>
    <xf numFmtId="165" fontId="0" fillId="2" borderId="0" xfId="0" applyNumberFormat="1" applyFont="1" applyFill="1" applyBorder="1" applyAlignment="1">
      <alignment/>
    </xf>
    <xf numFmtId="165" fontId="0" fillId="2" borderId="19" xfId="0" applyNumberFormat="1" applyFont="1" applyFill="1" applyBorder="1" applyAlignment="1">
      <alignment/>
    </xf>
    <xf numFmtId="0" fontId="0" fillId="2" borderId="19" xfId="0" applyFont="1" applyFill="1" applyBorder="1" applyAlignment="1">
      <alignment/>
    </xf>
    <xf numFmtId="165" fontId="2" fillId="2" borderId="19" xfId="0" applyNumberFormat="1" applyFont="1" applyFill="1" applyBorder="1" applyAlignment="1">
      <alignment/>
    </xf>
    <xf numFmtId="0" fontId="2" fillId="2" borderId="0" xfId="0" applyFont="1" applyFill="1" applyBorder="1" applyAlignment="1">
      <alignment/>
    </xf>
    <xf numFmtId="0" fontId="5" fillId="2" borderId="5" xfId="0" applyFont="1" applyFill="1" applyBorder="1" applyAlignment="1">
      <alignment/>
    </xf>
    <xf numFmtId="14" fontId="13" fillId="2" borderId="5" xfId="0" applyNumberFormat="1" applyFont="1" applyFill="1" applyBorder="1" applyAlignment="1">
      <alignment/>
    </xf>
    <xf numFmtId="0" fontId="13" fillId="2" borderId="12" xfId="0" applyFont="1" applyFill="1" applyBorder="1" applyAlignment="1">
      <alignment/>
    </xf>
    <xf numFmtId="0" fontId="13" fillId="2" borderId="0" xfId="0" applyFont="1" applyFill="1" applyBorder="1" applyAlignment="1">
      <alignment/>
    </xf>
    <xf numFmtId="0" fontId="5" fillId="2" borderId="20" xfId="0" applyFont="1" applyFill="1" applyBorder="1" applyAlignment="1">
      <alignment/>
    </xf>
    <xf numFmtId="0" fontId="13" fillId="2" borderId="20" xfId="0" applyFont="1" applyFill="1" applyBorder="1" applyAlignment="1">
      <alignment/>
    </xf>
    <xf numFmtId="0" fontId="13" fillId="2" borderId="18" xfId="0" applyFont="1" applyFill="1" applyBorder="1" applyAlignment="1">
      <alignment/>
    </xf>
    <xf numFmtId="165" fontId="0" fillId="2" borderId="17" xfId="0" applyNumberFormat="1" applyFont="1" applyFill="1" applyBorder="1" applyAlignment="1">
      <alignment/>
    </xf>
    <xf numFmtId="165" fontId="0" fillId="2" borderId="21" xfId="0" applyNumberFormat="1" applyFont="1" applyFill="1" applyBorder="1" applyAlignment="1">
      <alignment/>
    </xf>
    <xf numFmtId="165" fontId="0" fillId="2" borderId="22" xfId="0" applyNumberFormat="1" applyFont="1" applyFill="1" applyBorder="1" applyAlignment="1">
      <alignment/>
    </xf>
    <xf numFmtId="165" fontId="0" fillId="2" borderId="13" xfId="0" applyNumberFormat="1" applyFont="1" applyFill="1" applyBorder="1" applyAlignment="1">
      <alignment/>
    </xf>
    <xf numFmtId="0" fontId="0" fillId="2" borderId="0" xfId="0" applyFont="1" applyFill="1" applyBorder="1" applyAlignment="1">
      <alignment/>
    </xf>
    <xf numFmtId="165" fontId="0" fillId="2" borderId="1" xfId="0" applyNumberFormat="1" applyFont="1" applyFill="1" applyBorder="1" applyAlignment="1">
      <alignment/>
    </xf>
    <xf numFmtId="0" fontId="0" fillId="2" borderId="21" xfId="0" applyFont="1" applyFill="1" applyBorder="1" applyAlignment="1">
      <alignment/>
    </xf>
    <xf numFmtId="0" fontId="0" fillId="2" borderId="18" xfId="0" applyFont="1" applyFill="1" applyBorder="1" applyAlignment="1">
      <alignment/>
    </xf>
    <xf numFmtId="0" fontId="5" fillId="0" borderId="13" xfId="0" applyFont="1" applyFill="1" applyBorder="1" applyAlignment="1">
      <alignment/>
    </xf>
    <xf numFmtId="0" fontId="0" fillId="4" borderId="13" xfId="0" applyFont="1" applyFill="1" applyBorder="1" applyAlignment="1">
      <alignment/>
    </xf>
    <xf numFmtId="0" fontId="0" fillId="4" borderId="13" xfId="0" applyFill="1" applyBorder="1" applyAlignment="1">
      <alignment/>
    </xf>
    <xf numFmtId="0" fontId="6" fillId="4" borderId="13" xfId="0" applyFont="1" applyFill="1" applyBorder="1" applyAlignment="1">
      <alignment/>
    </xf>
    <xf numFmtId="0" fontId="8" fillId="4" borderId="13" xfId="0" applyFont="1" applyFill="1" applyBorder="1" applyAlignment="1">
      <alignment/>
    </xf>
    <xf numFmtId="0" fontId="8" fillId="4" borderId="13" xfId="0" applyFont="1" applyFill="1" applyBorder="1" applyAlignment="1">
      <alignment/>
    </xf>
    <xf numFmtId="0" fontId="13" fillId="0" borderId="1" xfId="0" applyFont="1" applyFill="1" applyBorder="1" applyAlignment="1">
      <alignment/>
    </xf>
    <xf numFmtId="0" fontId="0" fillId="2" borderId="5" xfId="0" applyFont="1" applyFill="1" applyBorder="1" applyAlignment="1">
      <alignment/>
    </xf>
    <xf numFmtId="0" fontId="0" fillId="2" borderId="13" xfId="0" applyFont="1" applyFill="1" applyBorder="1" applyAlignment="1">
      <alignment/>
    </xf>
    <xf numFmtId="0" fontId="0" fillId="2" borderId="20" xfId="0" applyFont="1" applyFill="1" applyBorder="1" applyAlignment="1">
      <alignment/>
    </xf>
    <xf numFmtId="0" fontId="13" fillId="2" borderId="1" xfId="0" applyFont="1" applyFill="1" applyBorder="1" applyAlignment="1">
      <alignment/>
    </xf>
    <xf numFmtId="0" fontId="0" fillId="2" borderId="1" xfId="0" applyFont="1" applyFill="1" applyBorder="1" applyAlignment="1">
      <alignment/>
    </xf>
    <xf numFmtId="14" fontId="2" fillId="2" borderId="0" xfId="0" applyNumberFormat="1" applyFont="1" applyFill="1" applyAlignment="1">
      <alignment/>
    </xf>
    <xf numFmtId="0" fontId="0" fillId="4" borderId="0" xfId="0" applyFont="1" applyFill="1" applyAlignment="1">
      <alignment/>
    </xf>
    <xf numFmtId="0" fontId="0" fillId="4" borderId="23" xfId="0" applyFont="1" applyFill="1" applyBorder="1" applyAlignment="1">
      <alignment/>
    </xf>
    <xf numFmtId="0" fontId="2" fillId="2" borderId="0" xfId="0" applyFont="1" applyFill="1" applyAlignment="1">
      <alignment horizontal="center"/>
    </xf>
    <xf numFmtId="4" fontId="0" fillId="2" borderId="0" xfId="0" applyNumberFormat="1" applyFont="1" applyFill="1" applyAlignment="1">
      <alignment horizontal="right"/>
    </xf>
    <xf numFmtId="0" fontId="0" fillId="4" borderId="24" xfId="0" applyFill="1" applyBorder="1" applyAlignment="1">
      <alignment/>
    </xf>
    <xf numFmtId="0" fontId="0" fillId="4" borderId="19" xfId="0" applyFill="1" applyBorder="1" applyAlignment="1">
      <alignment/>
    </xf>
    <xf numFmtId="0" fontId="0" fillId="2" borderId="0" xfId="0" applyFill="1" applyAlignment="1">
      <alignment horizontal="left"/>
    </xf>
    <xf numFmtId="0" fontId="0" fillId="4" borderId="0" xfId="0" applyFill="1" applyBorder="1" applyAlignment="1">
      <alignment/>
    </xf>
    <xf numFmtId="44" fontId="0" fillId="4" borderId="19" xfId="17" applyFill="1" applyBorder="1" applyAlignment="1">
      <alignment/>
    </xf>
    <xf numFmtId="44" fontId="0" fillId="2" borderId="19" xfId="17" applyFill="1" applyBorder="1" applyAlignment="1">
      <alignment horizontal="left"/>
    </xf>
    <xf numFmtId="0" fontId="2" fillId="2" borderId="0" xfId="0" applyFont="1" applyFill="1" applyAlignment="1">
      <alignment/>
    </xf>
    <xf numFmtId="0" fontId="2" fillId="2" borderId="0" xfId="0" applyFont="1" applyFill="1" applyAlignment="1">
      <alignment horizontal="left"/>
    </xf>
    <xf numFmtId="0" fontId="6" fillId="0" borderId="0" xfId="0" applyFont="1" applyFill="1" applyBorder="1" applyAlignment="1">
      <alignment/>
    </xf>
    <xf numFmtId="44" fontId="0" fillId="4" borderId="25" xfId="17" applyFill="1" applyBorder="1" applyAlignment="1">
      <alignment/>
    </xf>
    <xf numFmtId="16" fontId="2" fillId="2" borderId="24" xfId="0" applyNumberFormat="1" applyFont="1" applyFill="1" applyBorder="1" applyAlignment="1">
      <alignment horizontal="center"/>
    </xf>
    <xf numFmtId="16" fontId="2" fillId="2" borderId="19" xfId="0" applyNumberFormat="1" applyFont="1" applyFill="1" applyBorder="1" applyAlignment="1">
      <alignment horizontal="center"/>
    </xf>
    <xf numFmtId="16" fontId="2" fillId="2" borderId="0" xfId="0" applyNumberFormat="1" applyFont="1" applyFill="1" applyBorder="1" applyAlignment="1">
      <alignment horizontal="center"/>
    </xf>
    <xf numFmtId="0" fontId="19" fillId="0" borderId="0" xfId="0" applyFont="1" applyFill="1" applyAlignment="1">
      <alignment/>
    </xf>
    <xf numFmtId="0" fontId="0" fillId="2" borderId="26" xfId="0" applyFont="1" applyFill="1" applyBorder="1" applyAlignment="1">
      <alignment horizontal="left"/>
    </xf>
    <xf numFmtId="0" fontId="0" fillId="2" borderId="0" xfId="0" applyFill="1" applyBorder="1" applyAlignment="1">
      <alignment horizontal="left"/>
    </xf>
    <xf numFmtId="0" fontId="0" fillId="2" borderId="27" xfId="0" applyFill="1" applyBorder="1" applyAlignment="1">
      <alignment horizontal="left"/>
    </xf>
    <xf numFmtId="16" fontId="2" fillId="0" borderId="0" xfId="0" applyNumberFormat="1" applyFont="1" applyFill="1" applyBorder="1" applyAlignment="1">
      <alignment horizontal="center"/>
    </xf>
    <xf numFmtId="16" fontId="2" fillId="0" borderId="0" xfId="0" applyNumberFormat="1" applyFont="1" applyFill="1" applyBorder="1" applyAlignment="1">
      <alignment/>
    </xf>
    <xf numFmtId="1" fontId="0" fillId="2" borderId="0" xfId="17" applyNumberFormat="1" applyFill="1" applyBorder="1" applyAlignment="1">
      <alignment horizontal="right"/>
    </xf>
    <xf numFmtId="165" fontId="2" fillId="0" borderId="0" xfId="0" applyNumberFormat="1" applyFont="1" applyFill="1" applyBorder="1" applyAlignment="1">
      <alignment/>
    </xf>
    <xf numFmtId="0" fontId="0" fillId="2" borderId="28" xfId="0" applyFill="1" applyBorder="1" applyAlignment="1">
      <alignment/>
    </xf>
    <xf numFmtId="165" fontId="0" fillId="2" borderId="29" xfId="0" applyNumberFormat="1" applyFill="1" applyBorder="1" applyAlignment="1">
      <alignment/>
    </xf>
    <xf numFmtId="165" fontId="0" fillId="2" borderId="25" xfId="0" applyNumberFormat="1" applyFill="1" applyBorder="1" applyAlignment="1">
      <alignment/>
    </xf>
    <xf numFmtId="165" fontId="0" fillId="2" borderId="28" xfId="0" applyNumberFormat="1" applyFill="1" applyBorder="1" applyAlignment="1">
      <alignment/>
    </xf>
    <xf numFmtId="165" fontId="21" fillId="2" borderId="0" xfId="0" applyNumberFormat="1" applyFont="1" applyFill="1" applyAlignment="1">
      <alignment/>
    </xf>
    <xf numFmtId="0" fontId="21" fillId="2" borderId="0" xfId="0" applyFont="1" applyFill="1" applyAlignment="1">
      <alignment horizontal="left"/>
    </xf>
    <xf numFmtId="0" fontId="22" fillId="2" borderId="0" xfId="0" applyFont="1" applyFill="1" applyAlignment="1">
      <alignment/>
    </xf>
    <xf numFmtId="165" fontId="23" fillId="2" borderId="0" xfId="0" applyNumberFormat="1" applyFont="1" applyFill="1" applyAlignment="1">
      <alignment/>
    </xf>
    <xf numFmtId="0" fontId="2" fillId="0" borderId="0" xfId="0" applyFont="1" applyFill="1" applyAlignment="1">
      <alignment horizontal="right"/>
    </xf>
    <xf numFmtId="14" fontId="0" fillId="4" borderId="1" xfId="0" applyNumberFormat="1" applyFill="1" applyBorder="1" applyAlignment="1">
      <alignment/>
    </xf>
    <xf numFmtId="4" fontId="0" fillId="2" borderId="1" xfId="0" applyNumberFormat="1" applyFont="1" applyFill="1" applyBorder="1" applyAlignment="1">
      <alignment/>
    </xf>
    <xf numFmtId="39" fontId="0" fillId="2" borderId="1" xfId="0" applyNumberFormat="1" applyFill="1" applyBorder="1" applyAlignment="1">
      <alignment/>
    </xf>
    <xf numFmtId="2" fontId="0" fillId="2" borderId="1" xfId="0" applyNumberFormat="1" applyFill="1" applyBorder="1" applyAlignment="1">
      <alignment/>
    </xf>
    <xf numFmtId="39" fontId="0" fillId="2" borderId="0" xfId="0" applyNumberFormat="1" applyFill="1" applyBorder="1" applyAlignment="1">
      <alignment/>
    </xf>
    <xf numFmtId="165" fontId="0" fillId="2" borderId="30" xfId="0" applyNumberFormat="1" applyFill="1" applyBorder="1" applyAlignment="1">
      <alignment/>
    </xf>
    <xf numFmtId="39" fontId="2" fillId="2" borderId="1" xfId="0" applyNumberFormat="1" applyFont="1" applyFill="1" applyBorder="1" applyAlignment="1">
      <alignment horizontal="right"/>
    </xf>
    <xf numFmtId="14" fontId="2" fillId="2" borderId="0" xfId="0" applyNumberFormat="1" applyFont="1" applyFill="1" applyAlignment="1">
      <alignment horizontal="center"/>
    </xf>
    <xf numFmtId="0" fontId="14" fillId="0" borderId="9" xfId="0" applyFont="1" applyFill="1" applyBorder="1" applyAlignment="1">
      <alignment/>
    </xf>
    <xf numFmtId="0" fontId="14" fillId="0" borderId="0" xfId="0"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xf>
    <xf numFmtId="2" fontId="0" fillId="4" borderId="1" xfId="0" applyNumberFormat="1" applyFill="1" applyBorder="1" applyAlignment="1">
      <alignment/>
    </xf>
    <xf numFmtId="44" fontId="0" fillId="2" borderId="1" xfId="17" applyFill="1" applyBorder="1" applyAlignment="1">
      <alignment/>
    </xf>
    <xf numFmtId="44" fontId="20" fillId="2" borderId="30" xfId="17" applyFont="1" applyFill="1" applyBorder="1" applyAlignment="1">
      <alignment/>
    </xf>
    <xf numFmtId="0" fontId="0" fillId="10" borderId="1" xfId="0" applyFont="1" applyFill="1" applyBorder="1" applyAlignment="1">
      <alignment/>
    </xf>
    <xf numFmtId="0" fontId="0" fillId="10" borderId="1" xfId="0" applyFill="1" applyBorder="1" applyAlignment="1">
      <alignment/>
    </xf>
    <xf numFmtId="44" fontId="0" fillId="2" borderId="1" xfId="0" applyNumberFormat="1" applyFill="1" applyBorder="1" applyAlignment="1">
      <alignment/>
    </xf>
    <xf numFmtId="44" fontId="0" fillId="2" borderId="2" xfId="17" applyFill="1" applyBorder="1" applyAlignment="1">
      <alignment/>
    </xf>
    <xf numFmtId="37" fontId="0" fillId="0" borderId="30" xfId="17" applyNumberFormat="1" applyBorder="1" applyAlignment="1">
      <alignment/>
    </xf>
    <xf numFmtId="44" fontId="0" fillId="2" borderId="30" xfId="17" applyFill="1" applyBorder="1" applyAlignment="1">
      <alignment/>
    </xf>
    <xf numFmtId="44" fontId="2" fillId="2" borderId="30" xfId="0" applyNumberFormat="1" applyFont="1" applyFill="1" applyBorder="1" applyAlignment="1">
      <alignment/>
    </xf>
    <xf numFmtId="0" fontId="0" fillId="2" borderId="1" xfId="0" applyFill="1" applyBorder="1" applyAlignment="1">
      <alignment/>
    </xf>
    <xf numFmtId="165" fontId="0" fillId="4" borderId="1" xfId="0" applyNumberFormat="1" applyFont="1" applyFill="1" applyBorder="1" applyAlignment="1">
      <alignment/>
    </xf>
    <xf numFmtId="44" fontId="0" fillId="4" borderId="1" xfId="17" applyFill="1" applyBorder="1" applyAlignment="1">
      <alignment/>
    </xf>
    <xf numFmtId="14" fontId="2" fillId="2" borderId="31" xfId="0" applyNumberFormat="1" applyFont="1" applyFill="1" applyBorder="1" applyAlignment="1">
      <alignment horizontal="center"/>
    </xf>
    <xf numFmtId="0" fontId="0" fillId="0" borderId="31" xfId="0" applyBorder="1" applyAlignment="1">
      <alignment/>
    </xf>
    <xf numFmtId="44" fontId="2" fillId="0" borderId="17" xfId="0" applyNumberFormat="1" applyFont="1" applyBorder="1" applyAlignment="1">
      <alignment/>
    </xf>
    <xf numFmtId="49" fontId="0" fillId="0" borderId="0" xfId="0" applyNumberFormat="1" applyAlignment="1">
      <alignment/>
    </xf>
    <xf numFmtId="44" fontId="2" fillId="2" borderId="31" xfId="0" applyNumberFormat="1" applyFont="1" applyFill="1" applyBorder="1" applyAlignment="1">
      <alignment/>
    </xf>
    <xf numFmtId="0" fontId="2" fillId="0" borderId="31" xfId="0" applyFont="1" applyFill="1" applyBorder="1" applyAlignment="1">
      <alignment/>
    </xf>
    <xf numFmtId="44" fontId="0" fillId="0" borderId="0" xfId="17" applyFill="1" applyAlignment="1">
      <alignment/>
    </xf>
    <xf numFmtId="0" fontId="0" fillId="0" borderId="1" xfId="0" applyFill="1" applyBorder="1" applyAlignment="1">
      <alignment wrapText="1"/>
    </xf>
    <xf numFmtId="0" fontId="0" fillId="4" borderId="1" xfId="0" applyFill="1" applyBorder="1" applyAlignment="1">
      <alignment wrapText="1"/>
    </xf>
    <xf numFmtId="0" fontId="0" fillId="20" borderId="0" xfId="0" applyFont="1" applyFill="1" applyBorder="1" applyAlignment="1">
      <alignment/>
    </xf>
    <xf numFmtId="0" fontId="0" fillId="20" borderId="19" xfId="0" applyFont="1" applyFill="1" applyBorder="1" applyAlignment="1">
      <alignment/>
    </xf>
    <xf numFmtId="0" fontId="5" fillId="20" borderId="5" xfId="0" applyFont="1" applyFill="1" applyBorder="1" applyAlignment="1">
      <alignment/>
    </xf>
    <xf numFmtId="0" fontId="5" fillId="20" borderId="12" xfId="0" applyFont="1" applyFill="1" applyBorder="1" applyAlignment="1">
      <alignment/>
    </xf>
    <xf numFmtId="0" fontId="5" fillId="20" borderId="20" xfId="0" applyFont="1" applyFill="1" applyBorder="1" applyAlignment="1">
      <alignment/>
    </xf>
    <xf numFmtId="0" fontId="5" fillId="20" borderId="18" xfId="0" applyFont="1" applyFill="1" applyBorder="1" applyAlignment="1">
      <alignment/>
    </xf>
    <xf numFmtId="165" fontId="0" fillId="20" borderId="17" xfId="0" applyNumberFormat="1" applyFont="1" applyFill="1" applyBorder="1" applyAlignment="1">
      <alignment/>
    </xf>
    <xf numFmtId="165" fontId="0" fillId="20" borderId="21" xfId="0" applyNumberFormat="1" applyFont="1" applyFill="1" applyBorder="1" applyAlignment="1">
      <alignment/>
    </xf>
    <xf numFmtId="165" fontId="0" fillId="20" borderId="0" xfId="0" applyNumberFormat="1" applyFont="1" applyFill="1" applyBorder="1" applyAlignment="1">
      <alignment/>
    </xf>
    <xf numFmtId="165" fontId="0" fillId="20" borderId="19" xfId="0" applyNumberFormat="1" applyFont="1" applyFill="1" applyBorder="1" applyAlignment="1">
      <alignment/>
    </xf>
    <xf numFmtId="0" fontId="0" fillId="4" borderId="2" xfId="0" applyFill="1" applyBorder="1" applyAlignment="1">
      <alignment/>
    </xf>
    <xf numFmtId="0" fontId="6" fillId="4" borderId="8" xfId="0" applyFont="1" applyFill="1" applyBorder="1" applyAlignment="1">
      <alignment/>
    </xf>
    <xf numFmtId="44" fontId="6" fillId="4" borderId="8" xfId="17" applyFont="1" applyFill="1" applyBorder="1" applyAlignment="1">
      <alignment/>
    </xf>
    <xf numFmtId="4" fontId="6" fillId="19" borderId="31" xfId="0" applyNumberFormat="1" applyFont="1" applyFill="1" applyBorder="1" applyAlignment="1">
      <alignment/>
    </xf>
    <xf numFmtId="4" fontId="6" fillId="19" borderId="32" xfId="0" applyNumberFormat="1" applyFont="1" applyFill="1" applyBorder="1" applyAlignment="1">
      <alignment/>
    </xf>
    <xf numFmtId="0" fontId="0" fillId="0" borderId="15" xfId="0" applyFill="1" applyBorder="1" applyAlignment="1">
      <alignment/>
    </xf>
    <xf numFmtId="165" fontId="0" fillId="4" borderId="1" xfId="0" applyNumberFormat="1" applyFill="1" applyBorder="1" applyAlignment="1">
      <alignment/>
    </xf>
    <xf numFmtId="4" fontId="6" fillId="4" borderId="1" xfId="0" applyNumberFormat="1" applyFont="1" applyFill="1" applyBorder="1" applyAlignment="1">
      <alignment/>
    </xf>
    <xf numFmtId="165" fontId="6" fillId="4" borderId="1" xfId="0" applyNumberFormat="1" applyFont="1" applyFill="1" applyBorder="1" applyAlignment="1">
      <alignment/>
    </xf>
    <xf numFmtId="165" fontId="8" fillId="4" borderId="1" xfId="0" applyNumberFormat="1" applyFont="1" applyFill="1" applyBorder="1" applyAlignment="1">
      <alignment/>
    </xf>
    <xf numFmtId="0" fontId="24" fillId="2" borderId="19" xfId="0" applyFont="1" applyFill="1" applyBorder="1" applyAlignment="1">
      <alignment/>
    </xf>
    <xf numFmtId="44" fontId="0" fillId="2" borderId="0" xfId="17" applyFill="1" applyAlignment="1">
      <alignment/>
    </xf>
    <xf numFmtId="0" fontId="0" fillId="15" borderId="1" xfId="0" applyFill="1" applyBorder="1" applyAlignment="1">
      <alignment wrapText="1"/>
    </xf>
    <xf numFmtId="0" fontId="2" fillId="12" borderId="1" xfId="0" applyFont="1" applyFill="1" applyBorder="1" applyAlignment="1">
      <alignment wrapText="1"/>
    </xf>
    <xf numFmtId="4" fontId="2" fillId="2" borderId="0" xfId="0" applyNumberFormat="1" applyFont="1" applyFill="1" applyBorder="1" applyAlignment="1">
      <alignment/>
    </xf>
    <xf numFmtId="44" fontId="0" fillId="2" borderId="28" xfId="17" applyFill="1" applyBorder="1" applyAlignment="1">
      <alignment horizontal="right"/>
    </xf>
    <xf numFmtId="44" fontId="0" fillId="2" borderId="33" xfId="17" applyFill="1" applyBorder="1" applyAlignment="1">
      <alignment horizontal="right"/>
    </xf>
    <xf numFmtId="0" fontId="2" fillId="3" borderId="0" xfId="0" applyFont="1" applyFill="1" applyAlignment="1">
      <alignment/>
    </xf>
    <xf numFmtId="164" fontId="0" fillId="4" borderId="1" xfId="0" applyNumberFormat="1" applyFont="1" applyFill="1" applyBorder="1" applyAlignment="1">
      <alignment/>
    </xf>
    <xf numFmtId="164" fontId="6" fillId="4" borderId="1" xfId="0" applyNumberFormat="1" applyFont="1" applyFill="1" applyBorder="1" applyAlignment="1">
      <alignment/>
    </xf>
    <xf numFmtId="164" fontId="8" fillId="4" borderId="1" xfId="0" applyNumberFormat="1" applyFont="1" applyFill="1" applyBorder="1" applyAlignment="1">
      <alignment/>
    </xf>
    <xf numFmtId="164" fontId="8" fillId="4" borderId="34" xfId="0" applyNumberFormat="1" applyFont="1" applyFill="1" applyBorder="1" applyAlignment="1">
      <alignment/>
    </xf>
    <xf numFmtId="164" fontId="0" fillId="4" borderId="34" xfId="0" applyNumberFormat="1" applyFont="1" applyFill="1" applyBorder="1" applyAlignment="1">
      <alignment/>
    </xf>
    <xf numFmtId="164" fontId="6" fillId="4" borderId="1" xfId="0" applyNumberFormat="1" applyFont="1" applyFill="1" applyBorder="1" applyAlignment="1">
      <alignment/>
    </xf>
    <xf numFmtId="164" fontId="8" fillId="4" borderId="1" xfId="0" applyNumberFormat="1" applyFont="1" applyFill="1" applyBorder="1" applyAlignment="1">
      <alignment/>
    </xf>
    <xf numFmtId="164" fontId="8" fillId="4" borderId="34" xfId="0" applyNumberFormat="1" applyFont="1" applyFill="1" applyBorder="1" applyAlignment="1">
      <alignment/>
    </xf>
    <xf numFmtId="164" fontId="0" fillId="4" borderId="1" xfId="0" applyNumberFormat="1" applyFill="1" applyBorder="1" applyAlignment="1">
      <alignment/>
    </xf>
    <xf numFmtId="164" fontId="0" fillId="4" borderId="34" xfId="0" applyNumberFormat="1" applyFill="1" applyBorder="1" applyAlignment="1">
      <alignment/>
    </xf>
    <xf numFmtId="164" fontId="0" fillId="4" borderId="35" xfId="0" applyNumberFormat="1" applyFill="1" applyBorder="1" applyAlignment="1">
      <alignment/>
    </xf>
    <xf numFmtId="164" fontId="0" fillId="4" borderId="21" xfId="0" applyNumberFormat="1" applyFill="1" applyBorder="1" applyAlignment="1">
      <alignment/>
    </xf>
    <xf numFmtId="164" fontId="6" fillId="4" borderId="35" xfId="0" applyNumberFormat="1" applyFont="1" applyFill="1" applyBorder="1" applyAlignment="1">
      <alignment/>
    </xf>
    <xf numFmtId="164" fontId="6" fillId="4" borderId="21" xfId="0" applyNumberFormat="1" applyFont="1" applyFill="1" applyBorder="1" applyAlignment="1">
      <alignment/>
    </xf>
    <xf numFmtId="164" fontId="8" fillId="4" borderId="35" xfId="0" applyNumberFormat="1" applyFont="1" applyFill="1" applyBorder="1" applyAlignment="1">
      <alignment/>
    </xf>
    <xf numFmtId="164" fontId="8" fillId="4" borderId="21" xfId="0" applyNumberFormat="1" applyFont="1" applyFill="1" applyBorder="1" applyAlignment="1">
      <alignment/>
    </xf>
    <xf numFmtId="164" fontId="6" fillId="4" borderId="34" xfId="0" applyNumberFormat="1" applyFont="1" applyFill="1" applyBorder="1" applyAlignment="1">
      <alignment/>
    </xf>
    <xf numFmtId="164" fontId="8" fillId="4" borderId="35" xfId="0" applyNumberFormat="1" applyFont="1" applyFill="1" applyBorder="1" applyAlignment="1">
      <alignment/>
    </xf>
    <xf numFmtId="164" fontId="8" fillId="4" borderId="21" xfId="0" applyNumberFormat="1" applyFont="1" applyFill="1" applyBorder="1" applyAlignment="1">
      <alignment/>
    </xf>
    <xf numFmtId="164" fontId="6" fillId="4" borderId="10" xfId="0" applyNumberFormat="1" applyFont="1" applyFill="1" applyBorder="1" applyAlignment="1">
      <alignment/>
    </xf>
    <xf numFmtId="164" fontId="0" fillId="4" borderId="11" xfId="0" applyNumberFormat="1" applyFill="1" applyBorder="1" applyAlignment="1">
      <alignment/>
    </xf>
    <xf numFmtId="164" fontId="0" fillId="4" borderId="10" xfId="0" applyNumberFormat="1" applyFill="1" applyBorder="1" applyAlignment="1">
      <alignment/>
    </xf>
    <xf numFmtId="164" fontId="6" fillId="4" borderId="11" xfId="0" applyNumberFormat="1" applyFont="1" applyFill="1" applyBorder="1" applyAlignment="1">
      <alignment/>
    </xf>
    <xf numFmtId="164" fontId="8" fillId="4" borderId="10" xfId="0" applyNumberFormat="1" applyFont="1" applyFill="1" applyBorder="1" applyAlignment="1">
      <alignment/>
    </xf>
    <xf numFmtId="164" fontId="8" fillId="4" borderId="11" xfId="0" applyNumberFormat="1" applyFont="1" applyFill="1" applyBorder="1" applyAlignment="1">
      <alignment/>
    </xf>
    <xf numFmtId="164" fontId="8" fillId="4" borderId="9" xfId="0" applyNumberFormat="1" applyFont="1" applyFill="1" applyBorder="1" applyAlignment="1">
      <alignment/>
    </xf>
    <xf numFmtId="44" fontId="0" fillId="4" borderId="13" xfId="17" applyFont="1" applyFill="1" applyBorder="1" applyAlignment="1">
      <alignment/>
    </xf>
    <xf numFmtId="0" fontId="0" fillId="4" borderId="1" xfId="0" applyFont="1" applyFill="1" applyBorder="1" applyAlignment="1">
      <alignment/>
    </xf>
    <xf numFmtId="0" fontId="0" fillId="4" borderId="13" xfId="0" applyFont="1" applyFill="1" applyBorder="1" applyAlignment="1">
      <alignment/>
    </xf>
    <xf numFmtId="4" fontId="0" fillId="19" borderId="15" xfId="0" applyNumberFormat="1" applyFont="1" applyFill="1" applyBorder="1" applyAlignment="1">
      <alignment/>
    </xf>
    <xf numFmtId="4" fontId="0" fillId="19" borderId="16" xfId="0" applyNumberFormat="1" applyFont="1" applyFill="1" applyBorder="1" applyAlignment="1">
      <alignment/>
    </xf>
    <xf numFmtId="164" fontId="0" fillId="4" borderId="35" xfId="0" applyNumberFormat="1" applyFont="1" applyFill="1" applyBorder="1" applyAlignment="1">
      <alignment/>
    </xf>
    <xf numFmtId="164" fontId="0" fillId="4" borderId="21" xfId="0" applyNumberFormat="1" applyFont="1" applyFill="1" applyBorder="1" applyAlignment="1">
      <alignment/>
    </xf>
    <xf numFmtId="164" fontId="0" fillId="4" borderId="34" xfId="0" applyNumberFormat="1" applyFont="1" applyFill="1" applyBorder="1" applyAlignment="1">
      <alignment/>
    </xf>
    <xf numFmtId="164" fontId="0" fillId="4" borderId="1" xfId="0" applyNumberFormat="1" applyFont="1" applyFill="1" applyBorder="1" applyAlignment="1">
      <alignment/>
    </xf>
    <xf numFmtId="0" fontId="0" fillId="0" borderId="0" xfId="0" applyFont="1" applyFill="1" applyBorder="1" applyAlignment="1">
      <alignment/>
    </xf>
    <xf numFmtId="165" fontId="0" fillId="0" borderId="3" xfId="0" applyNumberFormat="1" applyBorder="1" applyAlignment="1">
      <alignment/>
    </xf>
    <xf numFmtId="0" fontId="0" fillId="3" borderId="0" xfId="0" applyNumberFormat="1" applyFill="1" applyAlignment="1">
      <alignment/>
    </xf>
    <xf numFmtId="0" fontId="0" fillId="0" borderId="0" xfId="0" applyFont="1" applyBorder="1" applyAlignment="1">
      <alignment horizontal="left"/>
    </xf>
    <xf numFmtId="0" fontId="0" fillId="0" borderId="0" xfId="0" applyAlignment="1">
      <alignment horizontal="center"/>
    </xf>
    <xf numFmtId="0" fontId="0" fillId="0" borderId="0" xfId="0" applyFont="1" applyBorder="1" applyAlignment="1">
      <alignment horizontal="center"/>
    </xf>
    <xf numFmtId="0" fontId="0" fillId="0" borderId="0" xfId="0" applyBorder="1" applyAlignment="1">
      <alignment horizontal="center"/>
    </xf>
    <xf numFmtId="165" fontId="25" fillId="0" borderId="0" xfId="0" applyNumberFormat="1" applyFont="1" applyAlignment="1">
      <alignment/>
    </xf>
    <xf numFmtId="165" fontId="25" fillId="0" borderId="0" xfId="0" applyNumberFormat="1" applyFont="1" applyAlignment="1">
      <alignment/>
    </xf>
    <xf numFmtId="165" fontId="0" fillId="0" borderId="0" xfId="0" applyNumberFormat="1" applyFont="1" applyFill="1" applyAlignment="1">
      <alignment/>
    </xf>
    <xf numFmtId="165" fontId="0" fillId="0" borderId="0" xfId="0" applyNumberFormat="1" applyFont="1" applyAlignment="1">
      <alignment/>
    </xf>
    <xf numFmtId="0" fontId="0" fillId="0" borderId="0" xfId="0" applyFont="1" applyAlignment="1">
      <alignment/>
    </xf>
    <xf numFmtId="165" fontId="2" fillId="0" borderId="0" xfId="0" applyNumberFormat="1" applyFont="1" applyAlignment="1">
      <alignment/>
    </xf>
    <xf numFmtId="0" fontId="0" fillId="21" borderId="1" xfId="0" applyFill="1" applyBorder="1" applyAlignment="1">
      <alignment/>
    </xf>
    <xf numFmtId="44" fontId="0" fillId="21" borderId="1" xfId="17" applyFill="1" applyBorder="1" applyAlignment="1">
      <alignment/>
    </xf>
    <xf numFmtId="0" fontId="2" fillId="21" borderId="1" xfId="0" applyFont="1" applyFill="1" applyBorder="1" applyAlignment="1">
      <alignment/>
    </xf>
    <xf numFmtId="0" fontId="2" fillId="21" borderId="1" xfId="0" applyFont="1" applyFill="1" applyBorder="1" applyAlignment="1">
      <alignment horizontal="center"/>
    </xf>
    <xf numFmtId="44" fontId="2" fillId="21" borderId="1" xfId="0" applyNumberFormat="1" applyFont="1" applyFill="1" applyBorder="1" applyAlignment="1">
      <alignment/>
    </xf>
    <xf numFmtId="14" fontId="2" fillId="21" borderId="1" xfId="0" applyNumberFormat="1" applyFont="1" applyFill="1" applyBorder="1" applyAlignment="1">
      <alignment horizontal="center"/>
    </xf>
    <xf numFmtId="14" fontId="0" fillId="21" borderId="1" xfId="0" applyNumberFormat="1" applyFont="1" applyFill="1" applyBorder="1" applyAlignment="1">
      <alignment/>
    </xf>
    <xf numFmtId="14" fontId="2" fillId="21" borderId="1" xfId="0" applyNumberFormat="1" applyFont="1" applyFill="1" applyBorder="1" applyAlignment="1">
      <alignment/>
    </xf>
    <xf numFmtId="14" fontId="0" fillId="21" borderId="1" xfId="0" applyNumberFormat="1" applyFill="1" applyBorder="1" applyAlignment="1">
      <alignment/>
    </xf>
    <xf numFmtId="14" fontId="0" fillId="21" borderId="1" xfId="17" applyNumberFormat="1" applyFill="1" applyBorder="1" applyAlignment="1">
      <alignment/>
    </xf>
    <xf numFmtId="6" fontId="0" fillId="21" borderId="1" xfId="0" applyNumberFormat="1" applyFill="1" applyBorder="1" applyAlignment="1">
      <alignment/>
    </xf>
    <xf numFmtId="6" fontId="0" fillId="21" borderId="1" xfId="0" applyNumberFormat="1" applyFont="1" applyFill="1" applyBorder="1" applyAlignment="1">
      <alignment/>
    </xf>
    <xf numFmtId="0" fontId="0" fillId="21" borderId="1" xfId="0" applyFont="1" applyFill="1" applyBorder="1" applyAlignment="1">
      <alignment/>
    </xf>
    <xf numFmtId="44" fontId="0" fillId="21" borderId="1" xfId="0" applyNumberFormat="1" applyFont="1" applyFill="1" applyBorder="1" applyAlignment="1">
      <alignment/>
    </xf>
    <xf numFmtId="2" fontId="0" fillId="4" borderId="1" xfId="0" applyNumberFormat="1" applyFont="1" applyFill="1" applyBorder="1" applyAlignment="1">
      <alignment/>
    </xf>
    <xf numFmtId="0" fontId="0" fillId="10" borderId="0" xfId="0" applyFill="1" applyAlignment="1">
      <alignment/>
    </xf>
    <xf numFmtId="39" fontId="0" fillId="0" borderId="0" xfId="0" applyNumberFormat="1" applyFill="1" applyBorder="1" applyAlignment="1">
      <alignment/>
    </xf>
    <xf numFmtId="165" fontId="0" fillId="0" borderId="0" xfId="0" applyNumberFormat="1" applyFont="1" applyAlignment="1">
      <alignment/>
    </xf>
    <xf numFmtId="165" fontId="0" fillId="21" borderId="1" xfId="0" applyNumberFormat="1" applyFill="1" applyBorder="1" applyAlignment="1">
      <alignment/>
    </xf>
    <xf numFmtId="8" fontId="0" fillId="21" borderId="1" xfId="0" applyNumberFormat="1" applyFill="1" applyBorder="1" applyAlignment="1">
      <alignment/>
    </xf>
    <xf numFmtId="44" fontId="0" fillId="21" borderId="1" xfId="17" applyFont="1" applyFill="1" applyBorder="1" applyAlignment="1">
      <alignment/>
    </xf>
    <xf numFmtId="165" fontId="0" fillId="21" borderId="4" xfId="0" applyNumberFormat="1" applyFill="1" applyBorder="1" applyAlignment="1">
      <alignment/>
    </xf>
    <xf numFmtId="165" fontId="11" fillId="4" borderId="0" xfId="0" applyNumberFormat="1" applyFont="1" applyFill="1" applyBorder="1" applyAlignment="1">
      <alignment/>
    </xf>
    <xf numFmtId="0" fontId="0" fillId="22" borderId="0" xfId="0" applyFill="1" applyAlignment="1">
      <alignment/>
    </xf>
    <xf numFmtId="44" fontId="2" fillId="21" borderId="1" xfId="0" applyNumberFormat="1" applyFont="1" applyFill="1" applyBorder="1" applyAlignment="1">
      <alignment horizontal="center"/>
    </xf>
    <xf numFmtId="6" fontId="0" fillId="21" borderId="1" xfId="17" applyNumberFormat="1" applyFill="1" applyBorder="1" applyAlignment="1">
      <alignment/>
    </xf>
    <xf numFmtId="14" fontId="0" fillId="21" borderId="1" xfId="0" applyNumberFormat="1" applyFont="1" applyFill="1" applyBorder="1" applyAlignment="1">
      <alignment/>
    </xf>
    <xf numFmtId="3" fontId="0" fillId="21" borderId="1" xfId="0" applyNumberFormat="1" applyFill="1" applyBorder="1" applyAlignment="1">
      <alignment/>
    </xf>
    <xf numFmtId="8" fontId="0" fillId="0" borderId="0" xfId="0" applyNumberFormat="1" applyAlignment="1">
      <alignment/>
    </xf>
    <xf numFmtId="0" fontId="21" fillId="0" borderId="0" xfId="0" applyFont="1" applyAlignment="1">
      <alignment horizontal="center"/>
    </xf>
    <xf numFmtId="0" fontId="2" fillId="2" borderId="0" xfId="0" applyFont="1" applyFill="1" applyAlignment="1">
      <alignment horizontal="center"/>
    </xf>
    <xf numFmtId="165" fontId="2" fillId="2" borderId="36" xfId="0" applyNumberFormat="1" applyFont="1" applyFill="1" applyBorder="1" applyAlignment="1">
      <alignment horizontal="center"/>
    </xf>
    <xf numFmtId="0" fontId="2" fillId="2" borderId="25" xfId="0" applyFont="1" applyFill="1" applyBorder="1" applyAlignment="1">
      <alignment horizontal="center"/>
    </xf>
    <xf numFmtId="0" fontId="0" fillId="4" borderId="0" xfId="20" applyFont="1" applyFill="1" applyAlignment="1">
      <alignment/>
    </xf>
    <xf numFmtId="0" fontId="2" fillId="4" borderId="37" xfId="0" applyFont="1" applyFill="1" applyBorder="1" applyAlignment="1">
      <alignment horizontal="center"/>
    </xf>
    <xf numFmtId="0" fontId="2" fillId="4" borderId="28" xfId="0" applyFont="1" applyFill="1" applyBorder="1" applyAlignment="1">
      <alignment horizontal="center"/>
    </xf>
    <xf numFmtId="14" fontId="2" fillId="4" borderId="28" xfId="0" applyNumberFormat="1" applyFont="1" applyFill="1" applyBorder="1" applyAlignment="1">
      <alignment horizontal="center"/>
    </xf>
    <xf numFmtId="0" fontId="2" fillId="3" borderId="0" xfId="0" applyFont="1" applyFill="1" applyAlignment="1">
      <alignment horizontal="left"/>
    </xf>
    <xf numFmtId="174" fontId="0"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0" fontId="2" fillId="0" borderId="0" xfId="0" applyFont="1" applyFill="1" applyBorder="1" applyAlignment="1">
      <alignment horizontal="center"/>
    </xf>
    <xf numFmtId="16" fontId="0" fillId="0" borderId="0" xfId="0" applyNumberFormat="1" applyFont="1" applyFill="1" applyBorder="1" applyAlignment="1">
      <alignment horizontal="center"/>
    </xf>
    <xf numFmtId="0" fontId="0" fillId="0" borderId="0" xfId="0" applyFont="1" applyFill="1" applyBorder="1" applyAlignment="1">
      <alignment horizontal="center"/>
    </xf>
    <xf numFmtId="0" fontId="2" fillId="2" borderId="26" xfId="0" applyFont="1" applyFill="1" applyBorder="1" applyAlignment="1">
      <alignment horizontal="center"/>
    </xf>
    <xf numFmtId="0" fontId="2" fillId="2" borderId="19" xfId="0" applyFont="1" applyFill="1" applyBorder="1" applyAlignment="1">
      <alignment horizontal="center"/>
    </xf>
    <xf numFmtId="14" fontId="2" fillId="2" borderId="38" xfId="0" applyNumberFormat="1" applyFont="1" applyFill="1" applyBorder="1" applyAlignment="1">
      <alignment horizontal="center"/>
    </xf>
    <xf numFmtId="14" fontId="2" fillId="2" borderId="39" xfId="0" applyNumberFormat="1" applyFont="1" applyFill="1" applyBorder="1" applyAlignment="1">
      <alignment horizontal="center"/>
    </xf>
    <xf numFmtId="14" fontId="2" fillId="2" borderId="40" xfId="0" applyNumberFormat="1" applyFont="1" applyFill="1" applyBorder="1" applyAlignment="1">
      <alignment horizontal="center"/>
    </xf>
    <xf numFmtId="165" fontId="24" fillId="20" borderId="36" xfId="0" applyNumberFormat="1" applyFont="1" applyFill="1" applyBorder="1" applyAlignment="1">
      <alignment horizontal="center"/>
    </xf>
    <xf numFmtId="165" fontId="24" fillId="20" borderId="25" xfId="0" applyNumberFormat="1" applyFont="1" applyFill="1" applyBorder="1" applyAlignment="1">
      <alignment horizontal="center"/>
    </xf>
    <xf numFmtId="14" fontId="5" fillId="2" borderId="41" xfId="0" applyNumberFormat="1" applyFont="1" applyFill="1" applyBorder="1" applyAlignment="1">
      <alignment horizontal="center"/>
    </xf>
    <xf numFmtId="14" fontId="5" fillId="2" borderId="42" xfId="0" applyNumberFormat="1" applyFont="1" applyFill="1" applyBorder="1" applyAlignment="1">
      <alignment horizontal="center"/>
    </xf>
    <xf numFmtId="0" fontId="0" fillId="0" borderId="28" xfId="0" applyFill="1" applyBorder="1" applyAlignment="1">
      <alignment horizontal="center"/>
    </xf>
    <xf numFmtId="14" fontId="5" fillId="0" borderId="0" xfId="0" applyNumberFormat="1" applyFont="1" applyFill="1" applyBorder="1" applyAlignment="1">
      <alignment horizontal="center"/>
    </xf>
    <xf numFmtId="14" fontId="5" fillId="0" borderId="43" xfId="0" applyNumberFormat="1" applyFont="1" applyBorder="1" applyAlignment="1">
      <alignment horizontal="center"/>
    </xf>
    <xf numFmtId="14" fontId="5" fillId="0" borderId="42" xfId="0" applyNumberFormat="1" applyFont="1" applyBorder="1" applyAlignment="1">
      <alignment horizontal="center"/>
    </xf>
    <xf numFmtId="14" fontId="5" fillId="0" borderId="41" xfId="0" applyNumberFormat="1" applyFont="1" applyBorder="1" applyAlignment="1">
      <alignment horizontal="center"/>
    </xf>
    <xf numFmtId="0" fontId="18" fillId="2" borderId="0" xfId="0" applyFont="1" applyFill="1" applyAlignment="1">
      <alignment horizontal="center"/>
    </xf>
    <xf numFmtId="0" fontId="5" fillId="2" borderId="0" xfId="0" applyFont="1" applyFill="1" applyAlignment="1">
      <alignment horizontal="center"/>
    </xf>
    <xf numFmtId="0" fontId="2" fillId="2" borderId="23" xfId="0" applyFont="1" applyFill="1" applyBorder="1" applyAlignment="1">
      <alignment horizontal="center"/>
    </xf>
    <xf numFmtId="0" fontId="0" fillId="0" borderId="0" xfId="0" applyAlignment="1">
      <alignment horizontal="center"/>
    </xf>
    <xf numFmtId="0" fontId="0" fillId="2" borderId="28" xfId="0" applyFill="1" applyBorder="1" applyAlignment="1">
      <alignment horizontal="center"/>
    </xf>
    <xf numFmtId="14" fontId="2" fillId="4" borderId="14" xfId="0" applyNumberFormat="1" applyFont="1" applyFill="1" applyBorder="1" applyAlignment="1">
      <alignment horizontal="center"/>
    </xf>
    <xf numFmtId="0" fontId="2" fillId="4" borderId="13" xfId="0" applyFont="1" applyFill="1" applyBorder="1" applyAlignment="1">
      <alignment horizontal="center"/>
    </xf>
    <xf numFmtId="14" fontId="2" fillId="2" borderId="16" xfId="0" applyNumberFormat="1" applyFont="1" applyFill="1" applyBorder="1" applyAlignment="1">
      <alignment horizontal="center"/>
    </xf>
    <xf numFmtId="0" fontId="2" fillId="2" borderId="17" xfId="0" applyFont="1" applyFill="1" applyBorder="1" applyAlignment="1">
      <alignment horizontal="center"/>
    </xf>
    <xf numFmtId="44" fontId="2" fillId="2" borderId="14" xfId="0" applyNumberFormat="1" applyFont="1" applyFill="1" applyBorder="1" applyAlignment="1">
      <alignment horizontal="center"/>
    </xf>
    <xf numFmtId="14" fontId="2" fillId="2" borderId="13" xfId="0" applyNumberFormat="1" applyFont="1" applyFill="1" applyBorder="1" applyAlignment="1">
      <alignment horizontal="center"/>
    </xf>
    <xf numFmtId="0" fontId="2" fillId="21"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ultererk\Local%20Settings\Temporary%20Internet%20Files\OLK32\Misc%20Fire\Incident%20Cost%20Estimate%20Spreadsheet%20DUCK%20LAKE%20VF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IMATED COST"/>
      <sheetName val="ROOMS-MEALS"/>
      <sheetName val="Lodging Detail"/>
      <sheetName val="Aircraft Detail"/>
      <sheetName val="VFD Calc"/>
      <sheetName val="VFD Detail"/>
      <sheetName val="Misc. Expenses"/>
      <sheetName val="DNR Salary Calc"/>
      <sheetName val="TIME COST DO NOT TYPE IN HERE"/>
      <sheetName val="ENTER HRS HERE"/>
      <sheetName val="DNR Equip and VTS"/>
      <sheetName val="Equipment"/>
    </sheetNames>
    <sheetDataSet>
      <sheetData sheetId="5">
        <row r="38">
          <cell r="D38">
            <v>0</v>
          </cell>
          <cell r="J38">
            <v>835.25</v>
          </cell>
          <cell r="P38">
            <v>722.6875</v>
          </cell>
          <cell r="V38">
            <v>922.375</v>
          </cell>
          <cell r="AB38">
            <v>0</v>
          </cell>
          <cell r="AH38">
            <v>0</v>
          </cell>
        </row>
        <row r="79">
          <cell r="D79">
            <v>0</v>
          </cell>
          <cell r="J79">
            <v>163.125</v>
          </cell>
          <cell r="P79">
            <v>275</v>
          </cell>
          <cell r="V79">
            <v>286</v>
          </cell>
          <cell r="AB79">
            <v>275</v>
          </cell>
          <cell r="AH79">
            <v>0</v>
          </cell>
        </row>
        <row r="121">
          <cell r="D121">
            <v>0</v>
          </cell>
          <cell r="J121">
            <v>1307</v>
          </cell>
          <cell r="P121">
            <v>921.5</v>
          </cell>
          <cell r="V121">
            <v>489.125</v>
          </cell>
          <cell r="AB121">
            <v>0</v>
          </cell>
          <cell r="AH121">
            <v>0</v>
          </cell>
        </row>
        <row r="163">
          <cell r="D163">
            <v>0</v>
          </cell>
          <cell r="J163">
            <v>1144</v>
          </cell>
          <cell r="P163">
            <v>4128.425</v>
          </cell>
          <cell r="V163">
            <v>3224.025</v>
          </cell>
          <cell r="AB163">
            <v>3783.6</v>
          </cell>
          <cell r="AH163">
            <v>1300.9</v>
          </cell>
        </row>
        <row r="205">
          <cell r="D205">
            <v>0</v>
          </cell>
          <cell r="J205">
            <v>346.125</v>
          </cell>
          <cell r="P205">
            <v>692.25</v>
          </cell>
          <cell r="V205">
            <v>549.25</v>
          </cell>
          <cell r="AB205">
            <v>692.25</v>
          </cell>
          <cell r="AH205">
            <v>0</v>
          </cell>
        </row>
        <row r="247">
          <cell r="J247">
            <v>264</v>
          </cell>
          <cell r="P247">
            <v>412.5</v>
          </cell>
          <cell r="V247">
            <v>165</v>
          </cell>
          <cell r="AB247">
            <v>356.40000000000003</v>
          </cell>
          <cell r="AH247">
            <v>0</v>
          </cell>
        </row>
        <row r="289">
          <cell r="J289">
            <v>498.21000000000004</v>
          </cell>
          <cell r="P289">
            <v>543.63</v>
          </cell>
          <cell r="V289">
            <v>628.1</v>
          </cell>
          <cell r="AB289">
            <v>523.15</v>
          </cell>
          <cell r="AH289">
            <v>0</v>
          </cell>
        </row>
        <row r="331">
          <cell r="J331">
            <v>0</v>
          </cell>
          <cell r="P331">
            <v>750.825</v>
          </cell>
          <cell r="V331">
            <v>745.5</v>
          </cell>
          <cell r="AH331">
            <v>1067.75</v>
          </cell>
        </row>
        <row r="373">
          <cell r="J373">
            <v>0</v>
          </cell>
          <cell r="P373">
            <v>649.25</v>
          </cell>
          <cell r="V373">
            <v>848</v>
          </cell>
          <cell r="AB373">
            <v>848</v>
          </cell>
          <cell r="AH373">
            <v>768.5</v>
          </cell>
        </row>
        <row r="415">
          <cell r="V415">
            <v>372.75</v>
          </cell>
          <cell r="AB415">
            <v>745.5</v>
          </cell>
          <cell r="AH415">
            <v>372.75</v>
          </cell>
        </row>
        <row r="457">
          <cell r="V457">
            <v>154</v>
          </cell>
          <cell r="AB457">
            <v>154</v>
          </cell>
          <cell r="AH457">
            <v>0</v>
          </cell>
        </row>
        <row r="499">
          <cell r="V499">
            <v>346.125</v>
          </cell>
          <cell r="AB499">
            <v>745.5</v>
          </cell>
          <cell r="AH499">
            <v>346.125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workbookViewId="0" topLeftCell="A1">
      <selection activeCell="A3" sqref="A3"/>
    </sheetView>
  </sheetViews>
  <sheetFormatPr defaultColWidth="9.140625" defaultRowHeight="12.75"/>
  <cols>
    <col min="1" max="1" width="91.57421875" style="18" customWidth="1"/>
    <col min="2" max="2" width="10.140625" style="18" customWidth="1"/>
  </cols>
  <sheetData>
    <row r="1" ht="12.75">
      <c r="A1" s="151" t="s">
        <v>69</v>
      </c>
    </row>
    <row r="2" ht="12.75">
      <c r="A2" s="258" t="s">
        <v>99</v>
      </c>
    </row>
    <row r="3" s="18" customFormat="1" ht="25.5">
      <c r="A3" s="293" t="s">
        <v>102</v>
      </c>
    </row>
    <row r="4" s="18" customFormat="1" ht="42.75" customHeight="1">
      <c r="A4" s="268" t="s">
        <v>100</v>
      </c>
    </row>
    <row r="5" s="18" customFormat="1" ht="12.75">
      <c r="A5" s="268"/>
    </row>
    <row r="6" s="18" customFormat="1" ht="12.75">
      <c r="A6" s="268" t="s">
        <v>92</v>
      </c>
    </row>
    <row r="7" s="18" customFormat="1" ht="12.75">
      <c r="A7" s="268"/>
    </row>
    <row r="8" spans="1:3" ht="51">
      <c r="A8" s="292" t="s">
        <v>98</v>
      </c>
      <c r="C8" s="264"/>
    </row>
    <row r="9" spans="1:3" ht="12.75">
      <c r="A9" s="268"/>
      <c r="C9" s="264"/>
    </row>
    <row r="10" spans="1:3" ht="51.75" customHeight="1">
      <c r="A10" s="268" t="s">
        <v>90</v>
      </c>
      <c r="C10" s="264"/>
    </row>
    <row r="11" ht="12.75">
      <c r="A11" s="117"/>
    </row>
    <row r="12" ht="63.75">
      <c r="A12" s="268" t="s">
        <v>94</v>
      </c>
    </row>
    <row r="14" ht="38.25">
      <c r="A14" s="269" t="s">
        <v>78</v>
      </c>
    </row>
    <row r="15" ht="12.75">
      <c r="A15" s="268"/>
    </row>
    <row r="16" ht="25.5">
      <c r="A16" s="269" t="s">
        <v>95</v>
      </c>
    </row>
    <row r="17" ht="12.75">
      <c r="A17" s="117"/>
    </row>
    <row r="18" ht="25.5">
      <c r="A18" s="269" t="s">
        <v>91</v>
      </c>
    </row>
    <row r="19" spans="1:3" ht="12.75">
      <c r="A19" s="117"/>
      <c r="C19" s="264"/>
    </row>
  </sheetData>
  <printOptions/>
  <pageMargins left="0.5" right="0.5" top="0.75" bottom="0.75" header="0.5" footer="0.5"/>
  <pageSetup horizontalDpi="600" verticalDpi="600" orientation="landscape" r:id="rId1"/>
  <headerFooter alignWithMargins="0">
    <oddHeader>&amp;CEstimated Cost &amp;D&amp;T
&amp;F</oddHeader>
  </headerFooter>
</worksheet>
</file>

<file path=xl/worksheets/sheet10.xml><?xml version="1.0" encoding="utf-8"?>
<worksheet xmlns="http://schemas.openxmlformats.org/spreadsheetml/2006/main" xmlns:r="http://schemas.openxmlformats.org/officeDocument/2006/relationships">
  <dimension ref="A1:AM206"/>
  <sheetViews>
    <sheetView workbookViewId="0" topLeftCell="A1">
      <pane xSplit="2" ySplit="3" topLeftCell="C4" activePane="bottomRight" state="frozen"/>
      <selection pane="topLeft" activeCell="I5" sqref="I5"/>
      <selection pane="topRight" activeCell="I5" sqref="I5"/>
      <selection pane="bottomLeft" activeCell="I5" sqref="I5"/>
      <selection pane="bottomRight" activeCell="B9" sqref="B9"/>
    </sheetView>
  </sheetViews>
  <sheetFormatPr defaultColWidth="9.140625" defaultRowHeight="12.75"/>
  <cols>
    <col min="1" max="1" width="22.28125" style="199" bestFit="1" customWidth="1"/>
    <col min="2" max="2" width="36.28125" style="184" customWidth="1"/>
    <col min="3" max="3" width="13.57421875" style="170" customWidth="1"/>
    <col min="4" max="4" width="13.00390625" style="270" customWidth="1"/>
    <col min="5" max="5" width="14.57421875" style="271" customWidth="1"/>
    <col min="6" max="6" width="13.140625" style="184" customWidth="1"/>
    <col min="7" max="7" width="10.140625" style="170" bestFit="1" customWidth="1"/>
    <col min="8" max="8" width="13.140625" style="184" customWidth="1"/>
    <col min="9" max="9" width="10.140625" style="170" bestFit="1" customWidth="1"/>
    <col min="10" max="10" width="13.8515625" style="184" customWidth="1"/>
    <col min="11" max="11" width="10.140625" style="170" bestFit="1" customWidth="1"/>
    <col min="12" max="12" width="13.7109375" style="184" customWidth="1"/>
    <col min="13" max="13" width="10.140625" style="170" bestFit="1" customWidth="1"/>
    <col min="14" max="14" width="12.8515625" style="184" customWidth="1"/>
    <col min="15" max="15" width="10.140625" style="170" bestFit="1" customWidth="1"/>
    <col min="16" max="16" width="12.421875" style="184" customWidth="1"/>
    <col min="17" max="17" width="12.00390625" style="170" customWidth="1"/>
    <col min="18" max="18" width="13.421875" style="184" customWidth="1"/>
    <col min="19" max="19" width="10.140625" style="170" customWidth="1"/>
    <col min="20" max="20" width="12.8515625" style="47" customWidth="1"/>
    <col min="21" max="21" width="10.140625" style="170" customWidth="1"/>
    <col min="22" max="22" width="13.28125" style="47" customWidth="1"/>
    <col min="23" max="23" width="10.57421875" style="170" customWidth="1"/>
    <col min="24" max="24" width="13.28125" style="47" customWidth="1"/>
    <col min="25" max="25" width="10.57421875" style="170" customWidth="1"/>
    <col min="26" max="26" width="12.8515625" style="47" customWidth="1"/>
    <col min="27" max="27" width="10.57421875" style="170" customWidth="1"/>
    <col min="28" max="28" width="13.140625" style="47" customWidth="1"/>
    <col min="29" max="29" width="10.57421875" style="170" customWidth="1"/>
    <col min="30" max="30" width="13.7109375" style="47" customWidth="1"/>
    <col min="31" max="31" width="10.57421875" style="170" customWidth="1"/>
    <col min="32" max="32" width="12.421875" style="47" customWidth="1"/>
    <col min="33" max="33" width="10.57421875" style="170" customWidth="1"/>
    <col min="34" max="34" width="13.00390625" style="47" customWidth="1"/>
    <col min="35" max="35" width="10.57421875" style="170" customWidth="1"/>
    <col min="36" max="36" width="13.140625" style="47" customWidth="1"/>
    <col min="37" max="37" width="10.57421875" style="170" customWidth="1"/>
    <col min="38" max="38" width="12.7109375" style="47" customWidth="1"/>
    <col min="39" max="39" width="10.57421875" style="170" customWidth="1"/>
    <col min="40" max="16384" width="9.140625" style="184" customWidth="1"/>
  </cols>
  <sheetData>
    <row r="1" spans="3:39" ht="13.5" thickBot="1">
      <c r="C1" s="290" t="s">
        <v>96</v>
      </c>
      <c r="D1" s="394">
        <f>SUM(F1:AM1)</f>
        <v>0</v>
      </c>
      <c r="E1" s="395"/>
      <c r="F1" s="377">
        <f>SUM(F203+F204+G203)</f>
        <v>0</v>
      </c>
      <c r="G1" s="378"/>
      <c r="H1" s="377">
        <f>SUM(H203+H204+I203)</f>
        <v>0</v>
      </c>
      <c r="I1" s="378"/>
      <c r="J1" s="377">
        <f>SUM(J203+J204+K203)</f>
        <v>0</v>
      </c>
      <c r="K1" s="378"/>
      <c r="L1" s="377">
        <f>SUM(L203+L204+M203)</f>
        <v>0</v>
      </c>
      <c r="M1" s="378"/>
      <c r="N1" s="377">
        <f>SUM(N203+N204+O203)</f>
        <v>0</v>
      </c>
      <c r="O1" s="378"/>
      <c r="P1" s="377">
        <f>SUM(P203+P204+Q203)</f>
        <v>0</v>
      </c>
      <c r="Q1" s="378"/>
      <c r="R1" s="377">
        <f>SUM(R203+R204+S203)</f>
        <v>0</v>
      </c>
      <c r="S1" s="378"/>
      <c r="T1" s="377">
        <f>SUM(T203+T204+U203)</f>
        <v>0</v>
      </c>
      <c r="U1" s="378"/>
      <c r="V1" s="377">
        <f>SUM(V203+V204+W203)</f>
        <v>0</v>
      </c>
      <c r="W1" s="378"/>
      <c r="X1" s="377">
        <f>SUM(X203+X204+Y203)</f>
        <v>0</v>
      </c>
      <c r="Y1" s="378"/>
      <c r="Z1" s="377">
        <f>SUM(Z203+Z204+AA203)</f>
        <v>0</v>
      </c>
      <c r="AA1" s="378"/>
      <c r="AB1" s="377">
        <f>SUM(AB203+AB204+AC203)</f>
        <v>0</v>
      </c>
      <c r="AC1" s="378"/>
      <c r="AD1" s="377">
        <f>SUM(AD203+AD204+AE203)</f>
        <v>0</v>
      </c>
      <c r="AE1" s="378"/>
      <c r="AF1" s="377">
        <f>SUM(AF203+AF204+AG203)</f>
        <v>0</v>
      </c>
      <c r="AG1" s="378"/>
      <c r="AH1" s="377">
        <f>SUM(AH203+AH204+AI203)</f>
        <v>0</v>
      </c>
      <c r="AI1" s="378"/>
      <c r="AJ1" s="377">
        <f>SUM(AJ203+AJ204+AK203)</f>
        <v>0</v>
      </c>
      <c r="AK1" s="378"/>
      <c r="AL1" s="377">
        <f>SUM(AL203+AL204+AM203)</f>
        <v>0</v>
      </c>
      <c r="AM1" s="378"/>
    </row>
    <row r="2" spans="1:39" s="176" customFormat="1" ht="15.75">
      <c r="A2" s="194" t="s">
        <v>71</v>
      </c>
      <c r="B2" s="173" t="s">
        <v>50</v>
      </c>
      <c r="C2" s="165"/>
      <c r="D2" s="272" t="s">
        <v>51</v>
      </c>
      <c r="E2" s="273" t="s">
        <v>52</v>
      </c>
      <c r="F2" s="396">
        <f>'ESTIMATED COST'!A9</f>
        <v>41053</v>
      </c>
      <c r="G2" s="397"/>
      <c r="H2" s="396">
        <f>SUM(F2+1)</f>
        <v>41054</v>
      </c>
      <c r="I2" s="397"/>
      <c r="J2" s="396">
        <f>SUM(H2+1)</f>
        <v>41055</v>
      </c>
      <c r="K2" s="397"/>
      <c r="L2" s="396">
        <f>SUM(J2+1)</f>
        <v>41056</v>
      </c>
      <c r="M2" s="397"/>
      <c r="N2" s="396">
        <f>SUM(L2+1)</f>
        <v>41057</v>
      </c>
      <c r="O2" s="397"/>
      <c r="P2" s="396">
        <f>SUM(N2+1)</f>
        <v>41058</v>
      </c>
      <c r="Q2" s="397"/>
      <c r="R2" s="396">
        <f>SUM(P2+1)</f>
        <v>41059</v>
      </c>
      <c r="S2" s="397"/>
      <c r="T2" s="396">
        <f>SUM(R2+1)</f>
        <v>41060</v>
      </c>
      <c r="U2" s="397"/>
      <c r="V2" s="396">
        <f>SUM(T2+1)</f>
        <v>41061</v>
      </c>
      <c r="W2" s="397"/>
      <c r="X2" s="174">
        <f>SUM(V2+1)</f>
        <v>41062</v>
      </c>
      <c r="Y2" s="175"/>
      <c r="Z2" s="174">
        <f>SUM(X2+1)</f>
        <v>41063</v>
      </c>
      <c r="AA2" s="175"/>
      <c r="AB2" s="174">
        <f>SUM(Z2+1)</f>
        <v>41064</v>
      </c>
      <c r="AC2" s="175"/>
      <c r="AD2" s="174">
        <f>SUM(AB2+1)</f>
        <v>41065</v>
      </c>
      <c r="AE2" s="175"/>
      <c r="AF2" s="174">
        <f>SUM(AD2+1)</f>
        <v>41066</v>
      </c>
      <c r="AG2" s="175"/>
      <c r="AH2" s="174">
        <f>SUM(AF2+1)</f>
        <v>41067</v>
      </c>
      <c r="AI2" s="175"/>
      <c r="AJ2" s="174">
        <f>SUM(AH2+1)</f>
        <v>41068</v>
      </c>
      <c r="AK2" s="175"/>
      <c r="AL2" s="174">
        <f>SUM(AJ2+1)</f>
        <v>41069</v>
      </c>
      <c r="AM2" s="175"/>
    </row>
    <row r="3" spans="1:39" s="176" customFormat="1" ht="16.5" thickBot="1">
      <c r="A3" s="194" t="s">
        <v>70</v>
      </c>
      <c r="B3" s="177"/>
      <c r="C3" s="166" t="s">
        <v>53</v>
      </c>
      <c r="D3" s="274" t="s">
        <v>54</v>
      </c>
      <c r="E3" s="275" t="s">
        <v>54</v>
      </c>
      <c r="F3" s="178" t="s">
        <v>55</v>
      </c>
      <c r="G3" s="179" t="s">
        <v>52</v>
      </c>
      <c r="H3" s="178" t="s">
        <v>55</v>
      </c>
      <c r="I3" s="179" t="s">
        <v>52</v>
      </c>
      <c r="J3" s="178" t="s">
        <v>55</v>
      </c>
      <c r="K3" s="179" t="s">
        <v>52</v>
      </c>
      <c r="L3" s="178" t="s">
        <v>55</v>
      </c>
      <c r="M3" s="179" t="s">
        <v>52</v>
      </c>
      <c r="N3" s="178" t="s">
        <v>55</v>
      </c>
      <c r="O3" s="179" t="s">
        <v>52</v>
      </c>
      <c r="P3" s="178" t="s">
        <v>55</v>
      </c>
      <c r="Q3" s="179" t="s">
        <v>52</v>
      </c>
      <c r="R3" s="178" t="s">
        <v>55</v>
      </c>
      <c r="S3" s="179" t="s">
        <v>52</v>
      </c>
      <c r="T3" s="178" t="s">
        <v>55</v>
      </c>
      <c r="U3" s="179" t="s">
        <v>52</v>
      </c>
      <c r="V3" s="178" t="s">
        <v>55</v>
      </c>
      <c r="W3" s="179" t="s">
        <v>52</v>
      </c>
      <c r="X3" s="178" t="s">
        <v>55</v>
      </c>
      <c r="Y3" s="179" t="s">
        <v>52</v>
      </c>
      <c r="Z3" s="178" t="s">
        <v>55</v>
      </c>
      <c r="AA3" s="179" t="s">
        <v>52</v>
      </c>
      <c r="AB3" s="178" t="s">
        <v>55</v>
      </c>
      <c r="AC3" s="179" t="s">
        <v>52</v>
      </c>
      <c r="AD3" s="178" t="s">
        <v>55</v>
      </c>
      <c r="AE3" s="179" t="s">
        <v>52</v>
      </c>
      <c r="AF3" s="178" t="s">
        <v>55</v>
      </c>
      <c r="AG3" s="179" t="s">
        <v>52</v>
      </c>
      <c r="AH3" s="178" t="s">
        <v>55</v>
      </c>
      <c r="AI3" s="179" t="s">
        <v>52</v>
      </c>
      <c r="AJ3" s="178" t="s">
        <v>55</v>
      </c>
      <c r="AK3" s="179" t="s">
        <v>52</v>
      </c>
      <c r="AL3" s="178" t="s">
        <v>55</v>
      </c>
      <c r="AM3" s="179" t="s">
        <v>52</v>
      </c>
    </row>
    <row r="4" spans="1:39" s="176" customFormat="1" ht="15.75" thickBot="1">
      <c r="A4" s="198">
        <f>'ENTER HRS HERE'!A4</f>
        <v>0</v>
      </c>
      <c r="B4" s="195">
        <f>'ENTER HRS HERE'!B4</f>
        <v>0</v>
      </c>
      <c r="C4" s="144">
        <f>'ENTER HRS HERE'!C4</f>
        <v>0</v>
      </c>
      <c r="D4" s="276">
        <f aca="true" t="shared" si="0" ref="D4:D35">SUM(F4,H4,J4,L4,N4,P4,R4,T4,V4,X4,Z4,AB4,AD4,AF4,AH4,AJ4,AL4)</f>
        <v>0</v>
      </c>
      <c r="E4" s="277">
        <f aca="true" t="shared" si="1" ref="E4:E35">SUM(G4,I4,K4,M4,O4,Q4,S4,U4,W4,Y4,AA4,AC4,AE4,AG4,AI4,AK4,AM4)</f>
        <v>0</v>
      </c>
      <c r="F4" s="180">
        <f>$C4*('ENTER HRS HERE'!F4)</f>
        <v>0</v>
      </c>
      <c r="G4" s="182">
        <f>$C4*1.5*('ENTER HRS HERE'!G4)</f>
        <v>0</v>
      </c>
      <c r="H4" s="180">
        <f>$C4*('ENTER HRS HERE'!H4)</f>
        <v>0</v>
      </c>
      <c r="I4" s="182">
        <f>$C4*1.5*('ENTER HRS HERE'!I4)</f>
        <v>0</v>
      </c>
      <c r="J4" s="180">
        <f>$C4*('ENTER HRS HERE'!J4)</f>
        <v>0</v>
      </c>
      <c r="K4" s="182">
        <f>$C4*1.5*('ENTER HRS HERE'!K4)</f>
        <v>0</v>
      </c>
      <c r="L4" s="180">
        <f>$C4*('ENTER HRS HERE'!L4)</f>
        <v>0</v>
      </c>
      <c r="M4" s="182">
        <f>$C4*1.5*('ENTER HRS HERE'!M4)</f>
        <v>0</v>
      </c>
      <c r="N4" s="180">
        <f>$C4*('ENTER HRS HERE'!N4)</f>
        <v>0</v>
      </c>
      <c r="O4" s="182">
        <f>$C4*1.5*('ENTER HRS HERE'!O4)</f>
        <v>0</v>
      </c>
      <c r="P4" s="180">
        <f>$C4*('ENTER HRS HERE'!P4)</f>
        <v>0</v>
      </c>
      <c r="Q4" s="182">
        <f>$C4*1.5*('ENTER HRS HERE'!Q4)</f>
        <v>0</v>
      </c>
      <c r="R4" s="180">
        <f>$C4*('ENTER HRS HERE'!R4)</f>
        <v>0</v>
      </c>
      <c r="S4" s="182">
        <f>$C4*1.5*('ENTER HRS HERE'!S4)</f>
        <v>0</v>
      </c>
      <c r="T4" s="183">
        <f>$C4*('ENTER HRS HERE'!T4)</f>
        <v>0</v>
      </c>
      <c r="U4" s="181">
        <f>$C4*1.5*('ENTER HRS HERE'!U4)</f>
        <v>0</v>
      </c>
      <c r="V4" s="183">
        <f>$C4*('ENTER HRS HERE'!V4)</f>
        <v>0</v>
      </c>
      <c r="W4" s="181">
        <f>$C4*1.5*('ENTER HRS HERE'!W4)</f>
        <v>0</v>
      </c>
      <c r="X4" s="183">
        <f>$C4*('ENTER HRS HERE'!X4)</f>
        <v>0</v>
      </c>
      <c r="Y4" s="181">
        <f>$C4*1.5*('ENTER HRS HERE'!Y4)</f>
        <v>0</v>
      </c>
      <c r="Z4" s="183">
        <f>$C4*('ENTER HRS HERE'!Z4)</f>
        <v>0</v>
      </c>
      <c r="AA4" s="181">
        <f>$C4*1.5*('ENTER HRS HERE'!AA4)</f>
        <v>0</v>
      </c>
      <c r="AB4" s="183">
        <f>$C4*('ENTER HRS HERE'!AB4)</f>
        <v>0</v>
      </c>
      <c r="AC4" s="181">
        <f>$C4*1.5*('ENTER HRS HERE'!AC4)</f>
        <v>0</v>
      </c>
      <c r="AD4" s="183">
        <f>$C4*('ENTER HRS HERE'!AD4)</f>
        <v>0</v>
      </c>
      <c r="AE4" s="181">
        <f>$C4*1.5*('ENTER HRS HERE'!AE4)</f>
        <v>0</v>
      </c>
      <c r="AF4" s="183">
        <f>$C4*('ENTER HRS HERE'!AF4)</f>
        <v>0</v>
      </c>
      <c r="AG4" s="181">
        <f>$C4*1.5*('ENTER HRS HERE'!AG4)</f>
        <v>0</v>
      </c>
      <c r="AH4" s="183">
        <f>$C4*('ENTER HRS HERE'!AH4)</f>
        <v>0</v>
      </c>
      <c r="AI4" s="181">
        <f>$C4*1.5*('ENTER HRS HERE'!AI4)</f>
        <v>0</v>
      </c>
      <c r="AJ4" s="183">
        <f>$C4*('ENTER HRS HERE'!AJ4)</f>
        <v>0</v>
      </c>
      <c r="AK4" s="181">
        <f>$C4*1.5*('ENTER HRS HERE'!AK4)</f>
        <v>0</v>
      </c>
      <c r="AL4" s="183">
        <f>$C4*('ENTER HRS HERE'!AL4)</f>
        <v>0</v>
      </c>
      <c r="AM4" s="181">
        <f>$C4*1.5*('ENTER HRS HERE'!AM4)</f>
        <v>0</v>
      </c>
    </row>
    <row r="5" spans="1:39" ht="15.75" thickBot="1">
      <c r="A5" s="198">
        <f>'ENTER HRS HERE'!A5</f>
        <v>0</v>
      </c>
      <c r="B5" s="195">
        <f>'ENTER HRS HERE'!B5</f>
        <v>0</v>
      </c>
      <c r="C5" s="144">
        <f>'ENTER HRS HERE'!C5</f>
        <v>0</v>
      </c>
      <c r="D5" s="276">
        <f t="shared" si="0"/>
        <v>0</v>
      </c>
      <c r="E5" s="277">
        <f t="shared" si="1"/>
        <v>0</v>
      </c>
      <c r="F5" s="180">
        <f>$C5*('ENTER HRS HERE'!F5)</f>
        <v>0</v>
      </c>
      <c r="G5" s="182">
        <f>$C5*1.5*('ENTER HRS HERE'!G5)</f>
        <v>0</v>
      </c>
      <c r="H5" s="180">
        <f>$C5*('ENTER HRS HERE'!H5)</f>
        <v>0</v>
      </c>
      <c r="I5" s="182">
        <f>$C5*1.5*('ENTER HRS HERE'!I5)</f>
        <v>0</v>
      </c>
      <c r="J5" s="180">
        <f>$C5*('ENTER HRS HERE'!J5)</f>
        <v>0</v>
      </c>
      <c r="K5" s="182">
        <f>$C5*1.5*('ENTER HRS HERE'!K5)</f>
        <v>0</v>
      </c>
      <c r="L5" s="180">
        <f>$C5*('ENTER HRS HERE'!L5)</f>
        <v>0</v>
      </c>
      <c r="M5" s="182">
        <f>$C5*1.5*('ENTER HRS HERE'!M5)</f>
        <v>0</v>
      </c>
      <c r="N5" s="180">
        <f>$C5*('ENTER HRS HERE'!N5)</f>
        <v>0</v>
      </c>
      <c r="O5" s="182">
        <f>$C5*1.5*('ENTER HRS HERE'!O5)</f>
        <v>0</v>
      </c>
      <c r="P5" s="180">
        <f>$C5*('ENTER HRS HERE'!P5)</f>
        <v>0</v>
      </c>
      <c r="Q5" s="182">
        <f>$C5*1.5*('ENTER HRS HERE'!Q5)</f>
        <v>0</v>
      </c>
      <c r="R5" s="180">
        <f>$C5*('ENTER HRS HERE'!R5)</f>
        <v>0</v>
      </c>
      <c r="S5" s="182">
        <f>$C5*1.5*('ENTER HRS HERE'!S5)</f>
        <v>0</v>
      </c>
      <c r="T5" s="183">
        <f>$C5*('ENTER HRS HERE'!T5)</f>
        <v>0</v>
      </c>
      <c r="U5" s="181">
        <f>$C5*1.5*('ENTER HRS HERE'!U5)</f>
        <v>0</v>
      </c>
      <c r="V5" s="183">
        <f>$C5*('ENTER HRS HERE'!V5)</f>
        <v>0</v>
      </c>
      <c r="W5" s="181">
        <f>$C5*1.5*('ENTER HRS HERE'!W5)</f>
        <v>0</v>
      </c>
      <c r="X5" s="183">
        <f>$C5*('ENTER HRS HERE'!X5)</f>
        <v>0</v>
      </c>
      <c r="Y5" s="181">
        <f>$C5*1.5*('ENTER HRS HERE'!Y5)</f>
        <v>0</v>
      </c>
      <c r="Z5" s="183">
        <f>$C5*('ENTER HRS HERE'!Z5)</f>
        <v>0</v>
      </c>
      <c r="AA5" s="181">
        <f>$C5*1.5*('ENTER HRS HERE'!AA5)</f>
        <v>0</v>
      </c>
      <c r="AB5" s="183">
        <f>$C5*('ENTER HRS HERE'!AB5)</f>
        <v>0</v>
      </c>
      <c r="AC5" s="181">
        <f>$C5*1.5*('ENTER HRS HERE'!AC5)</f>
        <v>0</v>
      </c>
      <c r="AD5" s="183">
        <f>$C5*('ENTER HRS HERE'!AD5)</f>
        <v>0</v>
      </c>
      <c r="AE5" s="181">
        <f>$C5*1.5*('ENTER HRS HERE'!AE5)</f>
        <v>0</v>
      </c>
      <c r="AF5" s="183">
        <f>$C5*('ENTER HRS HERE'!AF5)</f>
        <v>0</v>
      </c>
      <c r="AG5" s="181">
        <f>$C5*1.5*('ENTER HRS HERE'!AG5)</f>
        <v>0</v>
      </c>
      <c r="AH5" s="183">
        <f>$C5*('ENTER HRS HERE'!AH5)</f>
        <v>0</v>
      </c>
      <c r="AI5" s="181">
        <f>$C5*1.5*('ENTER HRS HERE'!AI5)</f>
        <v>0</v>
      </c>
      <c r="AJ5" s="183">
        <f>$C5*('ENTER HRS HERE'!AJ5)</f>
        <v>0</v>
      </c>
      <c r="AK5" s="181">
        <f>$C5*1.5*('ENTER HRS HERE'!AK5)</f>
        <v>0</v>
      </c>
      <c r="AL5" s="183">
        <f>$C5*('ENTER HRS HERE'!AL5)</f>
        <v>0</v>
      </c>
      <c r="AM5" s="181">
        <f>$C5*1.5*('ENTER HRS HERE'!AM5)</f>
        <v>0</v>
      </c>
    </row>
    <row r="6" spans="1:39" ht="15.75" thickBot="1">
      <c r="A6" s="198">
        <f>'ENTER HRS HERE'!A6</f>
        <v>0</v>
      </c>
      <c r="B6" s="195">
        <f>'ENTER HRS HERE'!B6</f>
        <v>0</v>
      </c>
      <c r="C6" s="144">
        <f>'ENTER HRS HERE'!C6</f>
        <v>0</v>
      </c>
      <c r="D6" s="276">
        <f t="shared" si="0"/>
        <v>0</v>
      </c>
      <c r="E6" s="277">
        <f t="shared" si="1"/>
        <v>0</v>
      </c>
      <c r="F6" s="180">
        <f>$C6*('ENTER HRS HERE'!F6)</f>
        <v>0</v>
      </c>
      <c r="G6" s="182">
        <f>$C6*1.5*('ENTER HRS HERE'!G6)</f>
        <v>0</v>
      </c>
      <c r="H6" s="183">
        <f>$C6*('ENTER HRS HERE'!H6)</f>
        <v>0</v>
      </c>
      <c r="I6" s="181">
        <f>$C6*1.5*('ENTER HRS HERE'!I6)</f>
        <v>0</v>
      </c>
      <c r="J6" s="183">
        <f>$C6*('ENTER HRS HERE'!J6)</f>
        <v>0</v>
      </c>
      <c r="K6" s="181">
        <f>$C6*1.5*('ENTER HRS HERE'!K6)</f>
        <v>0</v>
      </c>
      <c r="L6" s="183">
        <f>$C6*('ENTER HRS HERE'!L6)</f>
        <v>0</v>
      </c>
      <c r="M6" s="181">
        <f>$C6*1.5*('ENTER HRS HERE'!M6)</f>
        <v>0</v>
      </c>
      <c r="N6" s="183">
        <f>$C6*('ENTER HRS HERE'!N6)</f>
        <v>0</v>
      </c>
      <c r="O6" s="181">
        <f>$C6*1.5*('ENTER HRS HERE'!O6)</f>
        <v>0</v>
      </c>
      <c r="P6" s="183">
        <f>$C6*('ENTER HRS HERE'!P6)</f>
        <v>0</v>
      </c>
      <c r="Q6" s="181">
        <f>$C6*1.5*('ENTER HRS HERE'!Q6)</f>
        <v>0</v>
      </c>
      <c r="R6" s="183">
        <f>$C6*('ENTER HRS HERE'!R6)</f>
        <v>0</v>
      </c>
      <c r="S6" s="181">
        <f>$C6*1.5*('ENTER HRS HERE'!S6)</f>
        <v>0</v>
      </c>
      <c r="T6" s="183">
        <f>$C6*('ENTER HRS HERE'!T6)</f>
        <v>0</v>
      </c>
      <c r="U6" s="181">
        <f>$C6*1.5*('ENTER HRS HERE'!U6)</f>
        <v>0</v>
      </c>
      <c r="V6" s="183">
        <f>$C6*('ENTER HRS HERE'!V6)</f>
        <v>0</v>
      </c>
      <c r="W6" s="181">
        <f>$C6*1.5*('ENTER HRS HERE'!W6)</f>
        <v>0</v>
      </c>
      <c r="X6" s="183">
        <f>$C6*('ENTER HRS HERE'!X6)</f>
        <v>0</v>
      </c>
      <c r="Y6" s="181">
        <f>$C6*1.5*('ENTER HRS HERE'!Y6)</f>
        <v>0</v>
      </c>
      <c r="Z6" s="183">
        <f>$C6*('ENTER HRS HERE'!Z6)</f>
        <v>0</v>
      </c>
      <c r="AA6" s="181">
        <f>$C6*1.5*('ENTER HRS HERE'!AA6)</f>
        <v>0</v>
      </c>
      <c r="AB6" s="183">
        <f>$C6*('ENTER HRS HERE'!AB6)</f>
        <v>0</v>
      </c>
      <c r="AC6" s="181">
        <f>$C6*1.5*('ENTER HRS HERE'!AC6)</f>
        <v>0</v>
      </c>
      <c r="AD6" s="183">
        <f>$C6*('ENTER HRS HERE'!AD6)</f>
        <v>0</v>
      </c>
      <c r="AE6" s="181">
        <f>$C6*1.5*('ENTER HRS HERE'!AE6)</f>
        <v>0</v>
      </c>
      <c r="AF6" s="183">
        <f>$C6*('ENTER HRS HERE'!AF6)</f>
        <v>0</v>
      </c>
      <c r="AG6" s="181">
        <f>$C6*1.5*('ENTER HRS HERE'!AG6)</f>
        <v>0</v>
      </c>
      <c r="AH6" s="183">
        <f>$C6*('ENTER HRS HERE'!AH6)</f>
        <v>0</v>
      </c>
      <c r="AI6" s="181">
        <f>$C6*1.5*('ENTER HRS HERE'!AI6)</f>
        <v>0</v>
      </c>
      <c r="AJ6" s="183">
        <f>$C6*('ENTER HRS HERE'!AJ6)</f>
        <v>0</v>
      </c>
      <c r="AK6" s="181">
        <f>$C6*1.5*('ENTER HRS HERE'!AK6)</f>
        <v>0</v>
      </c>
      <c r="AL6" s="183">
        <f>$C6*('ENTER HRS HERE'!AL6)</f>
        <v>0</v>
      </c>
      <c r="AM6" s="181">
        <f>$C6*1.5*('ENTER HRS HERE'!AM6)</f>
        <v>0</v>
      </c>
    </row>
    <row r="7" spans="1:39" ht="15.75" thickBot="1">
      <c r="A7" s="198">
        <f>'ENTER HRS HERE'!A7</f>
        <v>0</v>
      </c>
      <c r="B7" s="195">
        <f>'ENTER HRS HERE'!B7</f>
        <v>0</v>
      </c>
      <c r="C7" s="144">
        <f>'ENTER HRS HERE'!C7</f>
        <v>0</v>
      </c>
      <c r="D7" s="276">
        <f t="shared" si="0"/>
        <v>0</v>
      </c>
      <c r="E7" s="277">
        <f t="shared" si="1"/>
        <v>0</v>
      </c>
      <c r="F7" s="180">
        <f>$C7*('ENTER HRS HERE'!F7)</f>
        <v>0</v>
      </c>
      <c r="G7" s="182">
        <f>$C7*1.5*('ENTER HRS HERE'!G7)</f>
        <v>0</v>
      </c>
      <c r="H7" s="183">
        <f>$C7*('ENTER HRS HERE'!H7)</f>
        <v>0</v>
      </c>
      <c r="I7" s="181">
        <f>$C7*1.5*('ENTER HRS HERE'!I7)</f>
        <v>0</v>
      </c>
      <c r="J7" s="183">
        <f>$C7*('ENTER HRS HERE'!J7)</f>
        <v>0</v>
      </c>
      <c r="K7" s="181">
        <f>$C7*1.5*('ENTER HRS HERE'!K7)</f>
        <v>0</v>
      </c>
      <c r="L7" s="183">
        <f>$C7*('ENTER HRS HERE'!L7)</f>
        <v>0</v>
      </c>
      <c r="M7" s="181">
        <f>$C7*1.5*('ENTER HRS HERE'!M7)</f>
        <v>0</v>
      </c>
      <c r="N7" s="183">
        <f>$C7*('ENTER HRS HERE'!N7)</f>
        <v>0</v>
      </c>
      <c r="O7" s="181">
        <f>$C7*1.5*('ENTER HRS HERE'!O7)</f>
        <v>0</v>
      </c>
      <c r="P7" s="183">
        <f>$C7*('ENTER HRS HERE'!P7)</f>
        <v>0</v>
      </c>
      <c r="Q7" s="181">
        <f>$C7*1.5*('ENTER HRS HERE'!Q7)</f>
        <v>0</v>
      </c>
      <c r="R7" s="183">
        <f>$C7*('ENTER HRS HERE'!R7)</f>
        <v>0</v>
      </c>
      <c r="S7" s="181">
        <f>$C7*1.5*('ENTER HRS HERE'!S7)</f>
        <v>0</v>
      </c>
      <c r="T7" s="183">
        <f>$C7*('ENTER HRS HERE'!T7)</f>
        <v>0</v>
      </c>
      <c r="U7" s="181">
        <f>$C7*1.5*('ENTER HRS HERE'!U7)</f>
        <v>0</v>
      </c>
      <c r="V7" s="183">
        <f>$C7*('ENTER HRS HERE'!V7)</f>
        <v>0</v>
      </c>
      <c r="W7" s="181">
        <f>$C7*1.5*('ENTER HRS HERE'!W7)</f>
        <v>0</v>
      </c>
      <c r="X7" s="183">
        <f>$C7*('ENTER HRS HERE'!X7)</f>
        <v>0</v>
      </c>
      <c r="Y7" s="181">
        <f>$C7*1.5*('ENTER HRS HERE'!Y7)</f>
        <v>0</v>
      </c>
      <c r="Z7" s="183">
        <f>$C7*('ENTER HRS HERE'!Z7)</f>
        <v>0</v>
      </c>
      <c r="AA7" s="181">
        <f>$C7*1.5*('ENTER HRS HERE'!AA7)</f>
        <v>0</v>
      </c>
      <c r="AB7" s="183">
        <f>$C7*('ENTER HRS HERE'!AB7)</f>
        <v>0</v>
      </c>
      <c r="AC7" s="181">
        <f>$C7*1.5*('ENTER HRS HERE'!AC7)</f>
        <v>0</v>
      </c>
      <c r="AD7" s="183">
        <f>$C7*('ENTER HRS HERE'!AD7)</f>
        <v>0</v>
      </c>
      <c r="AE7" s="181">
        <f>$C7*1.5*('ENTER HRS HERE'!AE7)</f>
        <v>0</v>
      </c>
      <c r="AF7" s="183">
        <f>$C7*('ENTER HRS HERE'!AF7)</f>
        <v>0</v>
      </c>
      <c r="AG7" s="181">
        <f>$C7*1.5*('ENTER HRS HERE'!AG7)</f>
        <v>0</v>
      </c>
      <c r="AH7" s="183">
        <f>$C7*('ENTER HRS HERE'!AH7)</f>
        <v>0</v>
      </c>
      <c r="AI7" s="181">
        <f>$C7*1.5*('ENTER HRS HERE'!AI7)</f>
        <v>0</v>
      </c>
      <c r="AJ7" s="183">
        <f>$C7*('ENTER HRS HERE'!AJ7)</f>
        <v>0</v>
      </c>
      <c r="AK7" s="181">
        <f>$C7*1.5*('ENTER HRS HERE'!AK7)</f>
        <v>0</v>
      </c>
      <c r="AL7" s="183">
        <f>$C7*('ENTER HRS HERE'!AL7)</f>
        <v>0</v>
      </c>
      <c r="AM7" s="181">
        <f>$C7*1.5*('ENTER HRS HERE'!AM7)</f>
        <v>0</v>
      </c>
    </row>
    <row r="8" spans="1:39" ht="15.75" thickBot="1">
      <c r="A8" s="198">
        <f>'ENTER HRS HERE'!A8</f>
        <v>0</v>
      </c>
      <c r="B8" s="195">
        <f>'ENTER HRS HERE'!B8</f>
        <v>0</v>
      </c>
      <c r="C8" s="144">
        <f>'ENTER HRS HERE'!C8</f>
        <v>0</v>
      </c>
      <c r="D8" s="276">
        <f t="shared" si="0"/>
        <v>0</v>
      </c>
      <c r="E8" s="277">
        <f t="shared" si="1"/>
        <v>0</v>
      </c>
      <c r="F8" s="180">
        <f>$C8*('ENTER HRS HERE'!F8)</f>
        <v>0</v>
      </c>
      <c r="G8" s="182">
        <f>$C8*1.5*('ENTER HRS HERE'!G8)</f>
        <v>0</v>
      </c>
      <c r="H8" s="183">
        <f>$C8*('ENTER HRS HERE'!H8)</f>
        <v>0</v>
      </c>
      <c r="I8" s="181">
        <f>$C8*1.5*('ENTER HRS HERE'!I8)</f>
        <v>0</v>
      </c>
      <c r="J8" s="183">
        <f>$C8*('ENTER HRS HERE'!J8)</f>
        <v>0</v>
      </c>
      <c r="K8" s="181">
        <f>$C8*1.5*('ENTER HRS HERE'!K8)</f>
        <v>0</v>
      </c>
      <c r="L8" s="183">
        <f>$C8*('ENTER HRS HERE'!L8)</f>
        <v>0</v>
      </c>
      <c r="M8" s="181">
        <f>$C8*1.5*('ENTER HRS HERE'!M8)</f>
        <v>0</v>
      </c>
      <c r="N8" s="183">
        <f>$C8*('ENTER HRS HERE'!N8)</f>
        <v>0</v>
      </c>
      <c r="O8" s="181">
        <f>$C8*1.5*('ENTER HRS HERE'!O8)</f>
        <v>0</v>
      </c>
      <c r="P8" s="183">
        <f>$C8*('ENTER HRS HERE'!P8)</f>
        <v>0</v>
      </c>
      <c r="Q8" s="181">
        <f>$C8*1.5*('ENTER HRS HERE'!Q8)</f>
        <v>0</v>
      </c>
      <c r="R8" s="183">
        <f>$C8*('ENTER HRS HERE'!R8)</f>
        <v>0</v>
      </c>
      <c r="S8" s="181">
        <f>$C8*1.5*('ENTER HRS HERE'!S8)</f>
        <v>0</v>
      </c>
      <c r="T8" s="183">
        <f>$C8*('ENTER HRS HERE'!T8)</f>
        <v>0</v>
      </c>
      <c r="U8" s="181">
        <f>$C8*1.5*('ENTER HRS HERE'!U8)</f>
        <v>0</v>
      </c>
      <c r="V8" s="183">
        <f>$C8*('ENTER HRS HERE'!V8)</f>
        <v>0</v>
      </c>
      <c r="W8" s="181">
        <f>$C8*1.5*('ENTER HRS HERE'!W8)</f>
        <v>0</v>
      </c>
      <c r="X8" s="183">
        <f>$C8*('ENTER HRS HERE'!X8)</f>
        <v>0</v>
      </c>
      <c r="Y8" s="181">
        <f>$C8*1.5*('ENTER HRS HERE'!Y8)</f>
        <v>0</v>
      </c>
      <c r="Z8" s="183">
        <f>$C8*('ENTER HRS HERE'!Z8)</f>
        <v>0</v>
      </c>
      <c r="AA8" s="181">
        <f>$C8*1.5*('ENTER HRS HERE'!AA8)</f>
        <v>0</v>
      </c>
      <c r="AB8" s="183">
        <f>$C8*('ENTER HRS HERE'!AB8)</f>
        <v>0</v>
      </c>
      <c r="AC8" s="181">
        <f>$C8*1.5*('ENTER HRS HERE'!AC8)</f>
        <v>0</v>
      </c>
      <c r="AD8" s="183">
        <f>$C8*('ENTER HRS HERE'!AD8)</f>
        <v>0</v>
      </c>
      <c r="AE8" s="181">
        <f>$C8*1.5*('ENTER HRS HERE'!AE8)</f>
        <v>0</v>
      </c>
      <c r="AF8" s="183">
        <f>$C8*('ENTER HRS HERE'!AF8)</f>
        <v>0</v>
      </c>
      <c r="AG8" s="181">
        <f>$C8*1.5*('ENTER HRS HERE'!AG8)</f>
        <v>0</v>
      </c>
      <c r="AH8" s="183">
        <f>$C8*('ENTER HRS HERE'!AH8)</f>
        <v>0</v>
      </c>
      <c r="AI8" s="181">
        <f>$C8*1.5*('ENTER HRS HERE'!AI8)</f>
        <v>0</v>
      </c>
      <c r="AJ8" s="183">
        <f>$C8*('ENTER HRS HERE'!AJ8)</f>
        <v>0</v>
      </c>
      <c r="AK8" s="181">
        <f>$C8*1.5*('ENTER HRS HERE'!AK8)</f>
        <v>0</v>
      </c>
      <c r="AL8" s="183">
        <f>$C8*('ENTER HRS HERE'!AL8)</f>
        <v>0</v>
      </c>
      <c r="AM8" s="181">
        <f>$C8*1.5*('ENTER HRS HERE'!AM8)</f>
        <v>0</v>
      </c>
    </row>
    <row r="9" spans="1:39" ht="15.75" thickBot="1">
      <c r="A9" s="198">
        <f>'ENTER HRS HERE'!A9</f>
        <v>0</v>
      </c>
      <c r="B9" s="195">
        <f>'ENTER HRS HERE'!B9</f>
        <v>0</v>
      </c>
      <c r="C9" s="144">
        <f>'ENTER HRS HERE'!C9</f>
        <v>0</v>
      </c>
      <c r="D9" s="276">
        <f t="shared" si="0"/>
        <v>0</v>
      </c>
      <c r="E9" s="277">
        <f t="shared" si="1"/>
        <v>0</v>
      </c>
      <c r="F9" s="180">
        <f>$C9*('ENTER HRS HERE'!F9)</f>
        <v>0</v>
      </c>
      <c r="G9" s="182">
        <f>$C9*1.5*('ENTER HRS HERE'!G9)</f>
        <v>0</v>
      </c>
      <c r="H9" s="183">
        <f>$C9*('ENTER HRS HERE'!H9)</f>
        <v>0</v>
      </c>
      <c r="I9" s="181">
        <f>$C9*1.5*('ENTER HRS HERE'!I9)</f>
        <v>0</v>
      </c>
      <c r="J9" s="183">
        <f>$C9*('ENTER HRS HERE'!J9)</f>
        <v>0</v>
      </c>
      <c r="K9" s="181">
        <f>$C9*1.5*('ENTER HRS HERE'!K9)</f>
        <v>0</v>
      </c>
      <c r="L9" s="183">
        <f>$C9*('ENTER HRS HERE'!L9)</f>
        <v>0</v>
      </c>
      <c r="M9" s="181">
        <f>$C9*1.5*('ENTER HRS HERE'!M9)</f>
        <v>0</v>
      </c>
      <c r="N9" s="183">
        <f>$C9*('ENTER HRS HERE'!N9)</f>
        <v>0</v>
      </c>
      <c r="O9" s="181">
        <f>$C9*1.5*('ENTER HRS HERE'!O9)</f>
        <v>0</v>
      </c>
      <c r="P9" s="183">
        <f>$C9*('ENTER HRS HERE'!P9)</f>
        <v>0</v>
      </c>
      <c r="Q9" s="181">
        <f>$C9*1.5*('ENTER HRS HERE'!Q9)</f>
        <v>0</v>
      </c>
      <c r="R9" s="183">
        <f>$C9*('ENTER HRS HERE'!R9)</f>
        <v>0</v>
      </c>
      <c r="S9" s="181">
        <f>$C9*1.5*('ENTER HRS HERE'!S9)</f>
        <v>0</v>
      </c>
      <c r="T9" s="183">
        <f>$C9*('ENTER HRS HERE'!T9)</f>
        <v>0</v>
      </c>
      <c r="U9" s="181">
        <f>$C9*1.5*('ENTER HRS HERE'!U9)</f>
        <v>0</v>
      </c>
      <c r="V9" s="183">
        <f>$C9*('ENTER HRS HERE'!V9)</f>
        <v>0</v>
      </c>
      <c r="W9" s="181">
        <f>$C9*1.5*('ENTER HRS HERE'!W9)</f>
        <v>0</v>
      </c>
      <c r="X9" s="183">
        <f>$C9*('ENTER HRS HERE'!X9)</f>
        <v>0</v>
      </c>
      <c r="Y9" s="181">
        <f>$C9*1.5*('ENTER HRS HERE'!Y9)</f>
        <v>0</v>
      </c>
      <c r="Z9" s="183">
        <f>$C9*('ENTER HRS HERE'!Z9)</f>
        <v>0</v>
      </c>
      <c r="AA9" s="181">
        <f>$C9*1.5*('ENTER HRS HERE'!AA9)</f>
        <v>0</v>
      </c>
      <c r="AB9" s="183">
        <f>$C9*('ENTER HRS HERE'!AB9)</f>
        <v>0</v>
      </c>
      <c r="AC9" s="181">
        <f>$C9*1.5*('ENTER HRS HERE'!AC9)</f>
        <v>0</v>
      </c>
      <c r="AD9" s="183">
        <f>$C9*('ENTER HRS HERE'!AD9)</f>
        <v>0</v>
      </c>
      <c r="AE9" s="181">
        <f>$C9*1.5*('ENTER HRS HERE'!AE9)</f>
        <v>0</v>
      </c>
      <c r="AF9" s="183">
        <f>$C9*('ENTER HRS HERE'!AF9)</f>
        <v>0</v>
      </c>
      <c r="AG9" s="181">
        <f>$C9*1.5*('ENTER HRS HERE'!AG9)</f>
        <v>0</v>
      </c>
      <c r="AH9" s="183">
        <f>$C9*('ENTER HRS HERE'!AH9)</f>
        <v>0</v>
      </c>
      <c r="AI9" s="181">
        <f>$C9*1.5*('ENTER HRS HERE'!AI9)</f>
        <v>0</v>
      </c>
      <c r="AJ9" s="183">
        <f>$C9*('ENTER HRS HERE'!AJ9)</f>
        <v>0</v>
      </c>
      <c r="AK9" s="181">
        <f>$C9*1.5*('ENTER HRS HERE'!AK9)</f>
        <v>0</v>
      </c>
      <c r="AL9" s="183">
        <f>$C9*('ENTER HRS HERE'!AL9)</f>
        <v>0</v>
      </c>
      <c r="AM9" s="181">
        <f>$C9*1.5*('ENTER HRS HERE'!AM9)</f>
        <v>0</v>
      </c>
    </row>
    <row r="10" spans="1:39" ht="15.75" thickBot="1">
      <c r="A10" s="198">
        <f>'ENTER HRS HERE'!A10</f>
        <v>0</v>
      </c>
      <c r="B10" s="195">
        <f>'ENTER HRS HERE'!B10</f>
        <v>0</v>
      </c>
      <c r="C10" s="144">
        <f>'ENTER HRS HERE'!C10</f>
        <v>0</v>
      </c>
      <c r="D10" s="276">
        <f t="shared" si="0"/>
        <v>0</v>
      </c>
      <c r="E10" s="277">
        <f t="shared" si="1"/>
        <v>0</v>
      </c>
      <c r="F10" s="180">
        <f>$C10*('ENTER HRS HERE'!F10)</f>
        <v>0</v>
      </c>
      <c r="G10" s="182">
        <f>$C10*1.5*('ENTER HRS HERE'!G10)</f>
        <v>0</v>
      </c>
      <c r="H10" s="183">
        <f>$C10*('ENTER HRS HERE'!H10)</f>
        <v>0</v>
      </c>
      <c r="I10" s="181">
        <f>$C10*1.5*('ENTER HRS HERE'!I10)</f>
        <v>0</v>
      </c>
      <c r="J10" s="183">
        <f>$C10*('ENTER HRS HERE'!J10)</f>
        <v>0</v>
      </c>
      <c r="K10" s="181">
        <f>$C10*1.5*('ENTER HRS HERE'!K10)</f>
        <v>0</v>
      </c>
      <c r="L10" s="183">
        <f>$C10*('ENTER HRS HERE'!L10)</f>
        <v>0</v>
      </c>
      <c r="M10" s="181">
        <f>$C10*1.5*('ENTER HRS HERE'!M10)</f>
        <v>0</v>
      </c>
      <c r="N10" s="183">
        <f>$C10*('ENTER HRS HERE'!N10)</f>
        <v>0</v>
      </c>
      <c r="O10" s="181">
        <f>$C10*1.5*('ENTER HRS HERE'!O10)</f>
        <v>0</v>
      </c>
      <c r="P10" s="183">
        <f>$C10*('ENTER HRS HERE'!P10)</f>
        <v>0</v>
      </c>
      <c r="Q10" s="181">
        <f>$C10*1.5*('ENTER HRS HERE'!Q10)</f>
        <v>0</v>
      </c>
      <c r="R10" s="183">
        <f>$C10*('ENTER HRS HERE'!R10)</f>
        <v>0</v>
      </c>
      <c r="S10" s="181">
        <f>$C10*1.5*('ENTER HRS HERE'!S10)</f>
        <v>0</v>
      </c>
      <c r="T10" s="183">
        <f>$C10*('ENTER HRS HERE'!T10)</f>
        <v>0</v>
      </c>
      <c r="U10" s="181">
        <f>$C10*1.5*('ENTER HRS HERE'!U10)</f>
        <v>0</v>
      </c>
      <c r="V10" s="183">
        <f>$C10*('ENTER HRS HERE'!V10)</f>
        <v>0</v>
      </c>
      <c r="W10" s="181">
        <f>$C10*1.5*('ENTER HRS HERE'!W10)</f>
        <v>0</v>
      </c>
      <c r="X10" s="183">
        <f>$C10*('ENTER HRS HERE'!X10)</f>
        <v>0</v>
      </c>
      <c r="Y10" s="181">
        <f>$C10*1.5*('ENTER HRS HERE'!Y10)</f>
        <v>0</v>
      </c>
      <c r="Z10" s="183">
        <f>$C10*('ENTER HRS HERE'!Z10)</f>
        <v>0</v>
      </c>
      <c r="AA10" s="181">
        <f>$C10*1.5*('ENTER HRS HERE'!AA10)</f>
        <v>0</v>
      </c>
      <c r="AB10" s="183">
        <f>$C10*('ENTER HRS HERE'!AB10)</f>
        <v>0</v>
      </c>
      <c r="AC10" s="181">
        <f>$C10*1.5*('ENTER HRS HERE'!AC10)</f>
        <v>0</v>
      </c>
      <c r="AD10" s="183">
        <f>$C10*('ENTER HRS HERE'!AD10)</f>
        <v>0</v>
      </c>
      <c r="AE10" s="181">
        <f>$C10*1.5*('ENTER HRS HERE'!AE10)</f>
        <v>0</v>
      </c>
      <c r="AF10" s="183">
        <f>$C10*('ENTER HRS HERE'!AF10)</f>
        <v>0</v>
      </c>
      <c r="AG10" s="181">
        <f>$C10*1.5*('ENTER HRS HERE'!AG10)</f>
        <v>0</v>
      </c>
      <c r="AH10" s="183">
        <f>$C10*('ENTER HRS HERE'!AH10)</f>
        <v>0</v>
      </c>
      <c r="AI10" s="181">
        <f>$C10*1.5*('ENTER HRS HERE'!AI10)</f>
        <v>0</v>
      </c>
      <c r="AJ10" s="183">
        <f>$C10*('ENTER HRS HERE'!AJ10)</f>
        <v>0</v>
      </c>
      <c r="AK10" s="181">
        <f>$C10*1.5*('ENTER HRS HERE'!AK10)</f>
        <v>0</v>
      </c>
      <c r="AL10" s="183">
        <f>$C10*('ENTER HRS HERE'!AL10)</f>
        <v>0</v>
      </c>
      <c r="AM10" s="181">
        <f>$C10*1.5*('ENTER HRS HERE'!AM10)</f>
        <v>0</v>
      </c>
    </row>
    <row r="11" spans="1:39" ht="15.75" thickBot="1">
      <c r="A11" s="198">
        <f>'ENTER HRS HERE'!A11</f>
        <v>0</v>
      </c>
      <c r="B11" s="195">
        <f>'ENTER HRS HERE'!B11</f>
        <v>0</v>
      </c>
      <c r="C11" s="144">
        <f>'ENTER HRS HERE'!C11</f>
        <v>0</v>
      </c>
      <c r="D11" s="276">
        <f t="shared" si="0"/>
        <v>0</v>
      </c>
      <c r="E11" s="277">
        <f t="shared" si="1"/>
        <v>0</v>
      </c>
      <c r="F11" s="180">
        <f>$C11*('ENTER HRS HERE'!F11)</f>
        <v>0</v>
      </c>
      <c r="G11" s="182">
        <f>$C11*1.5*('ENTER HRS HERE'!G11)</f>
        <v>0</v>
      </c>
      <c r="H11" s="183">
        <f>$C11*('ENTER HRS HERE'!H11)</f>
        <v>0</v>
      </c>
      <c r="I11" s="181">
        <f>$C11*1.5*('ENTER HRS HERE'!I11)</f>
        <v>0</v>
      </c>
      <c r="J11" s="183">
        <f>$C11*('ENTER HRS HERE'!J11)</f>
        <v>0</v>
      </c>
      <c r="K11" s="181">
        <f>$C11*1.5*('ENTER HRS HERE'!K11)</f>
        <v>0</v>
      </c>
      <c r="L11" s="183">
        <f>$C11*('ENTER HRS HERE'!L11)</f>
        <v>0</v>
      </c>
      <c r="M11" s="181">
        <f>$C11*1.5*('ENTER HRS HERE'!M11)</f>
        <v>0</v>
      </c>
      <c r="N11" s="183">
        <f>$C11*('ENTER HRS HERE'!N11)</f>
        <v>0</v>
      </c>
      <c r="O11" s="181">
        <f>$C11*1.5*('ENTER HRS HERE'!O11)</f>
        <v>0</v>
      </c>
      <c r="P11" s="183">
        <f>$C11*('ENTER HRS HERE'!P11)</f>
        <v>0</v>
      </c>
      <c r="Q11" s="181">
        <f>$C11*1.5*('ENTER HRS HERE'!Q11)</f>
        <v>0</v>
      </c>
      <c r="R11" s="183">
        <f>$C11*('ENTER HRS HERE'!R11)</f>
        <v>0</v>
      </c>
      <c r="S11" s="181">
        <f>$C11*1.5*('ENTER HRS HERE'!S11)</f>
        <v>0</v>
      </c>
      <c r="T11" s="183">
        <f>$C11*('ENTER HRS HERE'!T11)</f>
        <v>0</v>
      </c>
      <c r="U11" s="181">
        <f>$C11*1.5*('ENTER HRS HERE'!U11)</f>
        <v>0</v>
      </c>
      <c r="V11" s="183">
        <f>$C11*('ENTER HRS HERE'!V11)</f>
        <v>0</v>
      </c>
      <c r="W11" s="181">
        <f>$C11*1.5*('ENTER HRS HERE'!W11)</f>
        <v>0</v>
      </c>
      <c r="X11" s="183">
        <f>$C11*('ENTER HRS HERE'!X11)</f>
        <v>0</v>
      </c>
      <c r="Y11" s="181">
        <f>$C11*1.5*('ENTER HRS HERE'!Y11)</f>
        <v>0</v>
      </c>
      <c r="Z11" s="183">
        <f>$C11*('ENTER HRS HERE'!Z11)</f>
        <v>0</v>
      </c>
      <c r="AA11" s="181">
        <f>$C11*1.5*('ENTER HRS HERE'!AA11)</f>
        <v>0</v>
      </c>
      <c r="AB11" s="183">
        <f>$C11*('ENTER HRS HERE'!AB11)</f>
        <v>0</v>
      </c>
      <c r="AC11" s="181">
        <f>$C11*1.5*('ENTER HRS HERE'!AC11)</f>
        <v>0</v>
      </c>
      <c r="AD11" s="183">
        <f>$C11*('ENTER HRS HERE'!AD11)</f>
        <v>0</v>
      </c>
      <c r="AE11" s="181">
        <f>$C11*1.5*('ENTER HRS HERE'!AE11)</f>
        <v>0</v>
      </c>
      <c r="AF11" s="183">
        <f>$C11*('ENTER HRS HERE'!AF11)</f>
        <v>0</v>
      </c>
      <c r="AG11" s="181">
        <f>$C11*1.5*('ENTER HRS HERE'!AG11)</f>
        <v>0</v>
      </c>
      <c r="AH11" s="183">
        <f>$C11*('ENTER HRS HERE'!AH11)</f>
        <v>0</v>
      </c>
      <c r="AI11" s="181">
        <f>$C11*1.5*('ENTER HRS HERE'!AI11)</f>
        <v>0</v>
      </c>
      <c r="AJ11" s="183">
        <f>$C11*('ENTER HRS HERE'!AJ11)</f>
        <v>0</v>
      </c>
      <c r="AK11" s="181">
        <f>$C11*1.5*('ENTER HRS HERE'!AK11)</f>
        <v>0</v>
      </c>
      <c r="AL11" s="183">
        <f>$C11*('ENTER HRS HERE'!AL11)</f>
        <v>0</v>
      </c>
      <c r="AM11" s="181">
        <f>$C11*1.5*('ENTER HRS HERE'!AM11)</f>
        <v>0</v>
      </c>
    </row>
    <row r="12" spans="1:39" ht="15.75" thickBot="1">
      <c r="A12" s="198">
        <f>'ENTER HRS HERE'!A12</f>
        <v>0</v>
      </c>
      <c r="B12" s="195">
        <f>'ENTER HRS HERE'!B12</f>
        <v>0</v>
      </c>
      <c r="C12" s="144">
        <f>'ENTER HRS HERE'!C12</f>
        <v>0</v>
      </c>
      <c r="D12" s="276">
        <f t="shared" si="0"/>
        <v>0</v>
      </c>
      <c r="E12" s="277">
        <f t="shared" si="1"/>
        <v>0</v>
      </c>
      <c r="F12" s="180">
        <f>$C12*('ENTER HRS HERE'!F12)</f>
        <v>0</v>
      </c>
      <c r="G12" s="182">
        <f>$C12*1.5*('ENTER HRS HERE'!G12)</f>
        <v>0</v>
      </c>
      <c r="H12" s="183">
        <f>$C12*('ENTER HRS HERE'!H12)</f>
        <v>0</v>
      </c>
      <c r="I12" s="181">
        <f>$C12*1.5*('ENTER HRS HERE'!I12)</f>
        <v>0</v>
      </c>
      <c r="J12" s="183">
        <f>$C12*('ENTER HRS HERE'!J12)</f>
        <v>0</v>
      </c>
      <c r="K12" s="181">
        <f>$C12*1.5*('ENTER HRS HERE'!K12)</f>
        <v>0</v>
      </c>
      <c r="L12" s="183">
        <f>$C12*('ENTER HRS HERE'!L12)</f>
        <v>0</v>
      </c>
      <c r="M12" s="181">
        <f>$C12*1.5*('ENTER HRS HERE'!M12)</f>
        <v>0</v>
      </c>
      <c r="N12" s="183">
        <f>$C12*('ENTER HRS HERE'!N12)</f>
        <v>0</v>
      </c>
      <c r="O12" s="181">
        <f>$C12*1.5*('ENTER HRS HERE'!O12)</f>
        <v>0</v>
      </c>
      <c r="P12" s="183">
        <f>$C12*('ENTER HRS HERE'!P12)</f>
        <v>0</v>
      </c>
      <c r="Q12" s="181">
        <f>$C12*1.5*('ENTER HRS HERE'!Q12)</f>
        <v>0</v>
      </c>
      <c r="R12" s="183">
        <f>$C12*('ENTER HRS HERE'!R12)</f>
        <v>0</v>
      </c>
      <c r="S12" s="181">
        <f>$C12*1.5*('ENTER HRS HERE'!S12)</f>
        <v>0</v>
      </c>
      <c r="T12" s="183">
        <f>$C12*('ENTER HRS HERE'!T12)</f>
        <v>0</v>
      </c>
      <c r="U12" s="181">
        <f>$C12*1.5*('ENTER HRS HERE'!U12)</f>
        <v>0</v>
      </c>
      <c r="V12" s="183">
        <f>$C12*('ENTER HRS HERE'!V12)</f>
        <v>0</v>
      </c>
      <c r="W12" s="181">
        <f>$C12*1.5*('ENTER HRS HERE'!W12)</f>
        <v>0</v>
      </c>
      <c r="X12" s="183">
        <f>$C12*('ENTER HRS HERE'!X12)</f>
        <v>0</v>
      </c>
      <c r="Y12" s="181">
        <f>$C12*1.5*('ENTER HRS HERE'!Y12)</f>
        <v>0</v>
      </c>
      <c r="Z12" s="183">
        <f>$C12*('ENTER HRS HERE'!Z12)</f>
        <v>0</v>
      </c>
      <c r="AA12" s="181">
        <f>$C12*1.5*('ENTER HRS HERE'!AA12)</f>
        <v>0</v>
      </c>
      <c r="AB12" s="183">
        <f>$C12*('ENTER HRS HERE'!AB12)</f>
        <v>0</v>
      </c>
      <c r="AC12" s="181">
        <f>$C12*1.5*('ENTER HRS HERE'!AC12)</f>
        <v>0</v>
      </c>
      <c r="AD12" s="183">
        <f>$C12*('ENTER HRS HERE'!AD12)</f>
        <v>0</v>
      </c>
      <c r="AE12" s="181">
        <f>$C12*1.5*('ENTER HRS HERE'!AE12)</f>
        <v>0</v>
      </c>
      <c r="AF12" s="183">
        <f>$C12*('ENTER HRS HERE'!AF12)</f>
        <v>0</v>
      </c>
      <c r="AG12" s="181">
        <f>$C12*1.5*('ENTER HRS HERE'!AG12)</f>
        <v>0</v>
      </c>
      <c r="AH12" s="183">
        <f>$C12*('ENTER HRS HERE'!AH12)</f>
        <v>0</v>
      </c>
      <c r="AI12" s="181">
        <f>$C12*1.5*('ENTER HRS HERE'!AI12)</f>
        <v>0</v>
      </c>
      <c r="AJ12" s="183">
        <f>$C12*('ENTER HRS HERE'!AJ12)</f>
        <v>0</v>
      </c>
      <c r="AK12" s="181">
        <f>$C12*1.5*('ENTER HRS HERE'!AK12)</f>
        <v>0</v>
      </c>
      <c r="AL12" s="183">
        <f>$C12*('ENTER HRS HERE'!AL12)</f>
        <v>0</v>
      </c>
      <c r="AM12" s="181">
        <f>$C12*1.5*('ENTER HRS HERE'!AM12)</f>
        <v>0</v>
      </c>
    </row>
    <row r="13" spans="1:39" ht="15.75" thickBot="1">
      <c r="A13" s="198">
        <f>'ENTER HRS HERE'!A13</f>
        <v>0</v>
      </c>
      <c r="B13" s="195">
        <f>'ENTER HRS HERE'!B13</f>
        <v>0</v>
      </c>
      <c r="C13" s="144">
        <f>'ENTER HRS HERE'!C13</f>
        <v>0</v>
      </c>
      <c r="D13" s="276">
        <f t="shared" si="0"/>
        <v>0</v>
      </c>
      <c r="E13" s="277">
        <f t="shared" si="1"/>
        <v>0</v>
      </c>
      <c r="F13" s="180">
        <f>$C13*('ENTER HRS HERE'!F13)</f>
        <v>0</v>
      </c>
      <c r="G13" s="182">
        <f>$C13*1.5*('ENTER HRS HERE'!G13)</f>
        <v>0</v>
      </c>
      <c r="H13" s="183">
        <f>$C13*('ENTER HRS HERE'!H13)</f>
        <v>0</v>
      </c>
      <c r="I13" s="181">
        <f>$C13*1.5*('ENTER HRS HERE'!I13)</f>
        <v>0</v>
      </c>
      <c r="J13" s="183">
        <f>$C13*('ENTER HRS HERE'!J13)</f>
        <v>0</v>
      </c>
      <c r="K13" s="181">
        <f>$C13*1.5*('ENTER HRS HERE'!K13)</f>
        <v>0</v>
      </c>
      <c r="L13" s="183">
        <f>$C13*('ENTER HRS HERE'!L13)</f>
        <v>0</v>
      </c>
      <c r="M13" s="181">
        <f>$C13*1.5*('ENTER HRS HERE'!M13)</f>
        <v>0</v>
      </c>
      <c r="N13" s="183">
        <f>$C13*('ENTER HRS HERE'!N13)</f>
        <v>0</v>
      </c>
      <c r="O13" s="181">
        <f>$C13*1.5*('ENTER HRS HERE'!O13)</f>
        <v>0</v>
      </c>
      <c r="P13" s="183">
        <f>$C13*('ENTER HRS HERE'!P13)</f>
        <v>0</v>
      </c>
      <c r="Q13" s="181">
        <f>$C13*1.5*('ENTER HRS HERE'!Q13)</f>
        <v>0</v>
      </c>
      <c r="R13" s="183">
        <f>$C13*('ENTER HRS HERE'!R13)</f>
        <v>0</v>
      </c>
      <c r="S13" s="181">
        <f>$C13*1.5*('ENTER HRS HERE'!S13)</f>
        <v>0</v>
      </c>
      <c r="T13" s="183">
        <f>$C13*('ENTER HRS HERE'!T13)</f>
        <v>0</v>
      </c>
      <c r="U13" s="181">
        <f>$C13*1.5*('ENTER HRS HERE'!U13)</f>
        <v>0</v>
      </c>
      <c r="V13" s="183">
        <f>$C13*('ENTER HRS HERE'!V13)</f>
        <v>0</v>
      </c>
      <c r="W13" s="181">
        <f>$C13*1.5*('ENTER HRS HERE'!W13)</f>
        <v>0</v>
      </c>
      <c r="X13" s="183">
        <f>$C13*('ENTER HRS HERE'!X13)</f>
        <v>0</v>
      </c>
      <c r="Y13" s="181">
        <f>$C13*1.5*('ENTER HRS HERE'!Y13)</f>
        <v>0</v>
      </c>
      <c r="Z13" s="183">
        <f>$C13*('ENTER HRS HERE'!Z13)</f>
        <v>0</v>
      </c>
      <c r="AA13" s="181">
        <f>$C13*1.5*('ENTER HRS HERE'!AA13)</f>
        <v>0</v>
      </c>
      <c r="AB13" s="183">
        <f>$C13*('ENTER HRS HERE'!AB13)</f>
        <v>0</v>
      </c>
      <c r="AC13" s="181">
        <f>$C13*1.5*('ENTER HRS HERE'!AC13)</f>
        <v>0</v>
      </c>
      <c r="AD13" s="183">
        <f>$C13*('ENTER HRS HERE'!AD13)</f>
        <v>0</v>
      </c>
      <c r="AE13" s="181">
        <f>$C13*1.5*('ENTER HRS HERE'!AE13)</f>
        <v>0</v>
      </c>
      <c r="AF13" s="183">
        <f>$C13*('ENTER HRS HERE'!AF13)</f>
        <v>0</v>
      </c>
      <c r="AG13" s="181">
        <f>$C13*1.5*('ENTER HRS HERE'!AG13)</f>
        <v>0</v>
      </c>
      <c r="AH13" s="183">
        <f>$C13*('ENTER HRS HERE'!AH13)</f>
        <v>0</v>
      </c>
      <c r="AI13" s="181">
        <f>$C13*1.5*('ENTER HRS HERE'!AI13)</f>
        <v>0</v>
      </c>
      <c r="AJ13" s="183">
        <f>$C13*('ENTER HRS HERE'!AJ13)</f>
        <v>0</v>
      </c>
      <c r="AK13" s="181">
        <f>$C13*1.5*('ENTER HRS HERE'!AK13)</f>
        <v>0</v>
      </c>
      <c r="AL13" s="183">
        <f>$C13*('ENTER HRS HERE'!AL13)</f>
        <v>0</v>
      </c>
      <c r="AM13" s="181">
        <f>$C13*1.5*('ENTER HRS HERE'!AM13)</f>
        <v>0</v>
      </c>
    </row>
    <row r="14" spans="1:39" ht="15.75" thickBot="1">
      <c r="A14" s="198">
        <f>'ENTER HRS HERE'!A14</f>
        <v>0</v>
      </c>
      <c r="B14" s="195">
        <f>'ENTER HRS HERE'!B14</f>
        <v>0</v>
      </c>
      <c r="C14" s="144">
        <f>'ENTER HRS HERE'!C14</f>
        <v>0</v>
      </c>
      <c r="D14" s="276">
        <f t="shared" si="0"/>
        <v>0</v>
      </c>
      <c r="E14" s="277">
        <f t="shared" si="1"/>
        <v>0</v>
      </c>
      <c r="F14" s="180">
        <f>$C14*('ENTER HRS HERE'!F14)</f>
        <v>0</v>
      </c>
      <c r="G14" s="182">
        <f>$C14*1.5*('ENTER HRS HERE'!G14)</f>
        <v>0</v>
      </c>
      <c r="H14" s="183">
        <f>$C14*('ENTER HRS HERE'!H14)</f>
        <v>0</v>
      </c>
      <c r="I14" s="181">
        <f>$C14*1.5*('ENTER HRS HERE'!I14)</f>
        <v>0</v>
      </c>
      <c r="J14" s="183">
        <f>$C14*('ENTER HRS HERE'!J14)</f>
        <v>0</v>
      </c>
      <c r="K14" s="181">
        <f>$C14*1.5*('ENTER HRS HERE'!K14)</f>
        <v>0</v>
      </c>
      <c r="L14" s="183">
        <f>$C14*('ENTER HRS HERE'!L14)</f>
        <v>0</v>
      </c>
      <c r="M14" s="181">
        <f>$C14*1.5*('ENTER HRS HERE'!M14)</f>
        <v>0</v>
      </c>
      <c r="N14" s="183">
        <f>$C14*('ENTER HRS HERE'!N14)</f>
        <v>0</v>
      </c>
      <c r="O14" s="181">
        <f>$C14*1.5*('ENTER HRS HERE'!O14)</f>
        <v>0</v>
      </c>
      <c r="P14" s="183">
        <f>$C14*('ENTER HRS HERE'!P14)</f>
        <v>0</v>
      </c>
      <c r="Q14" s="181">
        <f>$C14*1.5*('ENTER HRS HERE'!Q14)</f>
        <v>0</v>
      </c>
      <c r="R14" s="183">
        <f>$C14*('ENTER HRS HERE'!R14)</f>
        <v>0</v>
      </c>
      <c r="S14" s="181">
        <f>$C14*1.5*('ENTER HRS HERE'!S14)</f>
        <v>0</v>
      </c>
      <c r="T14" s="183">
        <f>$C14*('ENTER HRS HERE'!T14)</f>
        <v>0</v>
      </c>
      <c r="U14" s="181">
        <f>$C14*1.5*('ENTER HRS HERE'!U14)</f>
        <v>0</v>
      </c>
      <c r="V14" s="183">
        <f>$C14*('ENTER HRS HERE'!V14)</f>
        <v>0</v>
      </c>
      <c r="W14" s="181">
        <f>$C14*1.5*('ENTER HRS HERE'!W14)</f>
        <v>0</v>
      </c>
      <c r="X14" s="183">
        <f>$C14*('ENTER HRS HERE'!X14)</f>
        <v>0</v>
      </c>
      <c r="Y14" s="181">
        <f>$C14*1.5*('ENTER HRS HERE'!Y14)</f>
        <v>0</v>
      </c>
      <c r="Z14" s="183">
        <f>$C14*('ENTER HRS HERE'!Z14)</f>
        <v>0</v>
      </c>
      <c r="AA14" s="181">
        <f>$C14*1.5*('ENTER HRS HERE'!AA14)</f>
        <v>0</v>
      </c>
      <c r="AB14" s="183">
        <f>$C14*('ENTER HRS HERE'!AB14)</f>
        <v>0</v>
      </c>
      <c r="AC14" s="181">
        <f>$C14*1.5*('ENTER HRS HERE'!AC14)</f>
        <v>0</v>
      </c>
      <c r="AD14" s="183">
        <f>$C14*('ENTER HRS HERE'!AD14)</f>
        <v>0</v>
      </c>
      <c r="AE14" s="181">
        <f>$C14*1.5*('ENTER HRS HERE'!AE14)</f>
        <v>0</v>
      </c>
      <c r="AF14" s="183">
        <f>$C14*('ENTER HRS HERE'!AF14)</f>
        <v>0</v>
      </c>
      <c r="AG14" s="181">
        <f>$C14*1.5*('ENTER HRS HERE'!AG14)</f>
        <v>0</v>
      </c>
      <c r="AH14" s="183">
        <f>$C14*('ENTER HRS HERE'!AH14)</f>
        <v>0</v>
      </c>
      <c r="AI14" s="181">
        <f>$C14*1.5*('ENTER HRS HERE'!AI14)</f>
        <v>0</v>
      </c>
      <c r="AJ14" s="183">
        <f>$C14*('ENTER HRS HERE'!AJ14)</f>
        <v>0</v>
      </c>
      <c r="AK14" s="181">
        <f>$C14*1.5*('ENTER HRS HERE'!AK14)</f>
        <v>0</v>
      </c>
      <c r="AL14" s="183">
        <f>$C14*('ENTER HRS HERE'!AL14)</f>
        <v>0</v>
      </c>
      <c r="AM14" s="181">
        <f>$C14*1.5*('ENTER HRS HERE'!AM14)</f>
        <v>0</v>
      </c>
    </row>
    <row r="15" spans="1:39" ht="15.75" thickBot="1">
      <c r="A15" s="198">
        <f>'ENTER HRS HERE'!A15</f>
        <v>0</v>
      </c>
      <c r="B15" s="195">
        <f>'ENTER HRS HERE'!B15</f>
        <v>0</v>
      </c>
      <c r="C15" s="144">
        <f>'ENTER HRS HERE'!C15</f>
        <v>0</v>
      </c>
      <c r="D15" s="276">
        <f t="shared" si="0"/>
        <v>0</v>
      </c>
      <c r="E15" s="277">
        <f t="shared" si="1"/>
        <v>0</v>
      </c>
      <c r="F15" s="180">
        <f>$C15*('ENTER HRS HERE'!F15)</f>
        <v>0</v>
      </c>
      <c r="G15" s="182">
        <f>$C15*1.5*('ENTER HRS HERE'!G15)</f>
        <v>0</v>
      </c>
      <c r="H15" s="183">
        <f>$C15*('ENTER HRS HERE'!H15)</f>
        <v>0</v>
      </c>
      <c r="I15" s="181">
        <f>$C15*1.5*('ENTER HRS HERE'!I15)</f>
        <v>0</v>
      </c>
      <c r="J15" s="183">
        <f>$C15*('ENTER HRS HERE'!J15)</f>
        <v>0</v>
      </c>
      <c r="K15" s="181">
        <f>$C15*1.5*('ENTER HRS HERE'!K15)</f>
        <v>0</v>
      </c>
      <c r="L15" s="183">
        <f>$C15*('ENTER HRS HERE'!L15)</f>
        <v>0</v>
      </c>
      <c r="M15" s="181">
        <f>$C15*1.5*('ENTER HRS HERE'!M15)</f>
        <v>0</v>
      </c>
      <c r="N15" s="183">
        <f>$C15*('ENTER HRS HERE'!N15)</f>
        <v>0</v>
      </c>
      <c r="O15" s="181">
        <f>$C15*1.5*('ENTER HRS HERE'!O15)</f>
        <v>0</v>
      </c>
      <c r="P15" s="183">
        <f>$C15*('ENTER HRS HERE'!P15)</f>
        <v>0</v>
      </c>
      <c r="Q15" s="181">
        <f>$C15*1.5*('ENTER HRS HERE'!Q15)</f>
        <v>0</v>
      </c>
      <c r="R15" s="183">
        <f>$C15*('ENTER HRS HERE'!R15)</f>
        <v>0</v>
      </c>
      <c r="S15" s="181">
        <f>$C15*1.5*('ENTER HRS HERE'!S15)</f>
        <v>0</v>
      </c>
      <c r="T15" s="183">
        <f>$C15*('ENTER HRS HERE'!T15)</f>
        <v>0</v>
      </c>
      <c r="U15" s="181">
        <f>$C15*1.5*('ENTER HRS HERE'!U15)</f>
        <v>0</v>
      </c>
      <c r="V15" s="183">
        <f>$C15*('ENTER HRS HERE'!V15)</f>
        <v>0</v>
      </c>
      <c r="W15" s="181">
        <f>$C15*1.5*('ENTER HRS HERE'!W15)</f>
        <v>0</v>
      </c>
      <c r="X15" s="183">
        <f>$C15*('ENTER HRS HERE'!X15)</f>
        <v>0</v>
      </c>
      <c r="Y15" s="181">
        <f>$C15*1.5*('ENTER HRS HERE'!Y15)</f>
        <v>0</v>
      </c>
      <c r="Z15" s="183">
        <f>$C15*('ENTER HRS HERE'!Z15)</f>
        <v>0</v>
      </c>
      <c r="AA15" s="181">
        <f>$C15*1.5*('ENTER HRS HERE'!AA15)</f>
        <v>0</v>
      </c>
      <c r="AB15" s="183">
        <f>$C15*('ENTER HRS HERE'!AB15)</f>
        <v>0</v>
      </c>
      <c r="AC15" s="181">
        <f>$C15*1.5*('ENTER HRS HERE'!AC15)</f>
        <v>0</v>
      </c>
      <c r="AD15" s="183">
        <f>$C15*('ENTER HRS HERE'!AD15)</f>
        <v>0</v>
      </c>
      <c r="AE15" s="181">
        <f>$C15*1.5*('ENTER HRS HERE'!AE15)</f>
        <v>0</v>
      </c>
      <c r="AF15" s="183">
        <f>$C15*('ENTER HRS HERE'!AF15)</f>
        <v>0</v>
      </c>
      <c r="AG15" s="181">
        <f>$C15*1.5*('ENTER HRS HERE'!AG15)</f>
        <v>0</v>
      </c>
      <c r="AH15" s="183">
        <f>$C15*('ENTER HRS HERE'!AH15)</f>
        <v>0</v>
      </c>
      <c r="AI15" s="181">
        <f>$C15*1.5*('ENTER HRS HERE'!AI15)</f>
        <v>0</v>
      </c>
      <c r="AJ15" s="183">
        <f>$C15*('ENTER HRS HERE'!AJ15)</f>
        <v>0</v>
      </c>
      <c r="AK15" s="181">
        <f>$C15*1.5*('ENTER HRS HERE'!AK15)</f>
        <v>0</v>
      </c>
      <c r="AL15" s="183">
        <f>$C15*('ENTER HRS HERE'!AL15)</f>
        <v>0</v>
      </c>
      <c r="AM15" s="181">
        <f>$C15*1.5*('ENTER HRS HERE'!AM15)</f>
        <v>0</v>
      </c>
    </row>
    <row r="16" spans="1:39" ht="15.75" thickBot="1">
      <c r="A16" s="198">
        <f>'ENTER HRS HERE'!A16</f>
        <v>0</v>
      </c>
      <c r="B16" s="195">
        <f>'ENTER HRS HERE'!B16</f>
        <v>0</v>
      </c>
      <c r="C16" s="144">
        <f>'ENTER HRS HERE'!C16</f>
        <v>0</v>
      </c>
      <c r="D16" s="276">
        <f t="shared" si="0"/>
        <v>0</v>
      </c>
      <c r="E16" s="277">
        <f t="shared" si="1"/>
        <v>0</v>
      </c>
      <c r="F16" s="180">
        <f>$C16*('ENTER HRS HERE'!F16)</f>
        <v>0</v>
      </c>
      <c r="G16" s="182">
        <f>$C16*1.5*('ENTER HRS HERE'!G16)</f>
        <v>0</v>
      </c>
      <c r="H16" s="183">
        <f>$C16*('ENTER HRS HERE'!H16)</f>
        <v>0</v>
      </c>
      <c r="I16" s="181">
        <f>$C16*1.5*('ENTER HRS HERE'!I16)</f>
        <v>0</v>
      </c>
      <c r="J16" s="183">
        <f>$C16*('ENTER HRS HERE'!J16)</f>
        <v>0</v>
      </c>
      <c r="K16" s="181">
        <f>$C16*1.5*('ENTER HRS HERE'!K16)</f>
        <v>0</v>
      </c>
      <c r="L16" s="183">
        <f>$C16*('ENTER HRS HERE'!L16)</f>
        <v>0</v>
      </c>
      <c r="M16" s="181">
        <f>$C16*1.5*('ENTER HRS HERE'!M16)</f>
        <v>0</v>
      </c>
      <c r="N16" s="183">
        <f>$C16*('ENTER HRS HERE'!N16)</f>
        <v>0</v>
      </c>
      <c r="O16" s="181">
        <f>$C16*1.5*('ENTER HRS HERE'!O16)</f>
        <v>0</v>
      </c>
      <c r="P16" s="183">
        <f>$C16*('ENTER HRS HERE'!P16)</f>
        <v>0</v>
      </c>
      <c r="Q16" s="181">
        <f>$C16*1.5*('ENTER HRS HERE'!Q16)</f>
        <v>0</v>
      </c>
      <c r="R16" s="183">
        <f>$C16*('ENTER HRS HERE'!R16)</f>
        <v>0</v>
      </c>
      <c r="S16" s="181">
        <f>$C16*1.5*('ENTER HRS HERE'!S16)</f>
        <v>0</v>
      </c>
      <c r="T16" s="183">
        <f>$C16*('ENTER HRS HERE'!T16)</f>
        <v>0</v>
      </c>
      <c r="U16" s="181">
        <f>$C16*1.5*('ENTER HRS HERE'!U16)</f>
        <v>0</v>
      </c>
      <c r="V16" s="183">
        <f>$C16*('ENTER HRS HERE'!V16)</f>
        <v>0</v>
      </c>
      <c r="W16" s="181">
        <f>$C16*1.5*('ENTER HRS HERE'!W16)</f>
        <v>0</v>
      </c>
      <c r="X16" s="183">
        <f>$C16*('ENTER HRS HERE'!X16)</f>
        <v>0</v>
      </c>
      <c r="Y16" s="181">
        <f>$C16*1.5*('ENTER HRS HERE'!Y16)</f>
        <v>0</v>
      </c>
      <c r="Z16" s="183">
        <f>$C16*('ENTER HRS HERE'!Z16)</f>
        <v>0</v>
      </c>
      <c r="AA16" s="181">
        <f>$C16*1.5*('ENTER HRS HERE'!AA16)</f>
        <v>0</v>
      </c>
      <c r="AB16" s="183">
        <f>$C16*('ENTER HRS HERE'!AB16)</f>
        <v>0</v>
      </c>
      <c r="AC16" s="181">
        <f>$C16*1.5*('ENTER HRS HERE'!AC16)</f>
        <v>0</v>
      </c>
      <c r="AD16" s="183">
        <f>$C16*('ENTER HRS HERE'!AD16)</f>
        <v>0</v>
      </c>
      <c r="AE16" s="181">
        <f>$C16*1.5*('ENTER HRS HERE'!AE16)</f>
        <v>0</v>
      </c>
      <c r="AF16" s="183">
        <f>$C16*('ENTER HRS HERE'!AF16)</f>
        <v>0</v>
      </c>
      <c r="AG16" s="181">
        <f>$C16*1.5*('ENTER HRS HERE'!AG16)</f>
        <v>0</v>
      </c>
      <c r="AH16" s="183">
        <f>$C16*('ENTER HRS HERE'!AH16)</f>
        <v>0</v>
      </c>
      <c r="AI16" s="181">
        <f>$C16*1.5*('ENTER HRS HERE'!AI16)</f>
        <v>0</v>
      </c>
      <c r="AJ16" s="183">
        <f>$C16*('ENTER HRS HERE'!AJ16)</f>
        <v>0</v>
      </c>
      <c r="AK16" s="181">
        <f>$C16*1.5*('ENTER HRS HERE'!AK16)</f>
        <v>0</v>
      </c>
      <c r="AL16" s="183">
        <f>$C16*('ENTER HRS HERE'!AL16)</f>
        <v>0</v>
      </c>
      <c r="AM16" s="181">
        <f>$C16*1.5*('ENTER HRS HERE'!AM16)</f>
        <v>0</v>
      </c>
    </row>
    <row r="17" spans="1:39" ht="15.75" thickBot="1">
      <c r="A17" s="198">
        <f>'ENTER HRS HERE'!A17</f>
        <v>0</v>
      </c>
      <c r="B17" s="195">
        <f>'ENTER HRS HERE'!B17</f>
        <v>0</v>
      </c>
      <c r="C17" s="144">
        <f>'ENTER HRS HERE'!C17</f>
        <v>0</v>
      </c>
      <c r="D17" s="276">
        <f t="shared" si="0"/>
        <v>0</v>
      </c>
      <c r="E17" s="277">
        <f t="shared" si="1"/>
        <v>0</v>
      </c>
      <c r="F17" s="180">
        <f>$C17*('ENTER HRS HERE'!F17)</f>
        <v>0</v>
      </c>
      <c r="G17" s="182">
        <f>$C17*1.5*('ENTER HRS HERE'!G17)</f>
        <v>0</v>
      </c>
      <c r="H17" s="183">
        <f>$C17*('ENTER HRS HERE'!H17)</f>
        <v>0</v>
      </c>
      <c r="I17" s="181">
        <f>$C17*1.5*('ENTER HRS HERE'!I17)</f>
        <v>0</v>
      </c>
      <c r="J17" s="183">
        <f>$C17*('ENTER HRS HERE'!J17)</f>
        <v>0</v>
      </c>
      <c r="K17" s="181">
        <f>$C17*1.5*('ENTER HRS HERE'!K17)</f>
        <v>0</v>
      </c>
      <c r="L17" s="183">
        <f>$C17*('ENTER HRS HERE'!L17)</f>
        <v>0</v>
      </c>
      <c r="M17" s="181">
        <f>$C17*1.5*('ENTER HRS HERE'!M17)</f>
        <v>0</v>
      </c>
      <c r="N17" s="183">
        <f>$C17*('ENTER HRS HERE'!N17)</f>
        <v>0</v>
      </c>
      <c r="O17" s="181">
        <f>$C17*1.5*('ENTER HRS HERE'!O17)</f>
        <v>0</v>
      </c>
      <c r="P17" s="183">
        <f>$C17*('ENTER HRS HERE'!P17)</f>
        <v>0</v>
      </c>
      <c r="Q17" s="181">
        <f>$C17*1.5*('ENTER HRS HERE'!Q17)</f>
        <v>0</v>
      </c>
      <c r="R17" s="183">
        <f>$C17*('ENTER HRS HERE'!R17)</f>
        <v>0</v>
      </c>
      <c r="S17" s="181">
        <f>$C17*1.5*('ENTER HRS HERE'!S17)</f>
        <v>0</v>
      </c>
      <c r="T17" s="183">
        <f>$C17*('ENTER HRS HERE'!T17)</f>
        <v>0</v>
      </c>
      <c r="U17" s="181">
        <f>$C17*1.5*('ENTER HRS HERE'!U17)</f>
        <v>0</v>
      </c>
      <c r="V17" s="183">
        <f>$C17*('ENTER HRS HERE'!V17)</f>
        <v>0</v>
      </c>
      <c r="W17" s="181">
        <f>$C17*1.5*('ENTER HRS HERE'!W17)</f>
        <v>0</v>
      </c>
      <c r="X17" s="183">
        <f>$C17*('ENTER HRS HERE'!X17)</f>
        <v>0</v>
      </c>
      <c r="Y17" s="181">
        <f>$C17*1.5*('ENTER HRS HERE'!Y17)</f>
        <v>0</v>
      </c>
      <c r="Z17" s="183">
        <f>$C17*('ENTER HRS HERE'!Z17)</f>
        <v>0</v>
      </c>
      <c r="AA17" s="181">
        <f>$C17*1.5*('ENTER HRS HERE'!AA17)</f>
        <v>0</v>
      </c>
      <c r="AB17" s="183">
        <f>$C17*('ENTER HRS HERE'!AB17)</f>
        <v>0</v>
      </c>
      <c r="AC17" s="181">
        <f>$C17*1.5*('ENTER HRS HERE'!AC17)</f>
        <v>0</v>
      </c>
      <c r="AD17" s="183">
        <f>$C17*('ENTER HRS HERE'!AD17)</f>
        <v>0</v>
      </c>
      <c r="AE17" s="181">
        <f>$C17*1.5*('ENTER HRS HERE'!AE17)</f>
        <v>0</v>
      </c>
      <c r="AF17" s="183">
        <f>$C17*('ENTER HRS HERE'!AF17)</f>
        <v>0</v>
      </c>
      <c r="AG17" s="181">
        <f>$C17*1.5*('ENTER HRS HERE'!AG17)</f>
        <v>0</v>
      </c>
      <c r="AH17" s="183">
        <f>$C17*('ENTER HRS HERE'!AH17)</f>
        <v>0</v>
      </c>
      <c r="AI17" s="181">
        <f>$C17*1.5*('ENTER HRS HERE'!AI17)</f>
        <v>0</v>
      </c>
      <c r="AJ17" s="183">
        <f>$C17*('ENTER HRS HERE'!AJ17)</f>
        <v>0</v>
      </c>
      <c r="AK17" s="181">
        <f>$C17*1.5*('ENTER HRS HERE'!AK17)</f>
        <v>0</v>
      </c>
      <c r="AL17" s="183">
        <f>$C17*('ENTER HRS HERE'!AL17)</f>
        <v>0</v>
      </c>
      <c r="AM17" s="181">
        <f>$C17*1.5*('ENTER HRS HERE'!AM17)</f>
        <v>0</v>
      </c>
    </row>
    <row r="18" spans="1:39" ht="15.75" thickBot="1">
      <c r="A18" s="198">
        <f>'ENTER HRS HERE'!A18</f>
        <v>0</v>
      </c>
      <c r="B18" s="195">
        <f>'ENTER HRS HERE'!B18</f>
        <v>0</v>
      </c>
      <c r="C18" s="144">
        <f>'ENTER HRS HERE'!C18</f>
        <v>0</v>
      </c>
      <c r="D18" s="276">
        <f t="shared" si="0"/>
        <v>0</v>
      </c>
      <c r="E18" s="277">
        <f t="shared" si="1"/>
        <v>0</v>
      </c>
      <c r="F18" s="180">
        <f>$C18*('ENTER HRS HERE'!F18)</f>
        <v>0</v>
      </c>
      <c r="G18" s="182">
        <f>$C18*1.5*('ENTER HRS HERE'!G18)</f>
        <v>0</v>
      </c>
      <c r="H18" s="183">
        <f>$C18*('ENTER HRS HERE'!H18)</f>
        <v>0</v>
      </c>
      <c r="I18" s="181">
        <f>$C18*1.5*('ENTER HRS HERE'!I18)</f>
        <v>0</v>
      </c>
      <c r="J18" s="183">
        <f>$C18*('ENTER HRS HERE'!J18)</f>
        <v>0</v>
      </c>
      <c r="K18" s="181">
        <f>$C18*1.5*('ENTER HRS HERE'!K18)</f>
        <v>0</v>
      </c>
      <c r="L18" s="183">
        <f>$C18*('ENTER HRS HERE'!L18)</f>
        <v>0</v>
      </c>
      <c r="M18" s="181">
        <f>$C18*1.5*('ENTER HRS HERE'!M18)</f>
        <v>0</v>
      </c>
      <c r="N18" s="183">
        <f>$C18*('ENTER HRS HERE'!N18)</f>
        <v>0</v>
      </c>
      <c r="O18" s="181">
        <f>$C18*1.5*('ENTER HRS HERE'!O18)</f>
        <v>0</v>
      </c>
      <c r="P18" s="183">
        <f>$C18*('ENTER HRS HERE'!P18)</f>
        <v>0</v>
      </c>
      <c r="Q18" s="181">
        <f>$C18*1.5*('ENTER HRS HERE'!Q18)</f>
        <v>0</v>
      </c>
      <c r="R18" s="183">
        <f>$C18*('ENTER HRS HERE'!R18)</f>
        <v>0</v>
      </c>
      <c r="S18" s="181">
        <f>$C18*1.5*('ENTER HRS HERE'!S18)</f>
        <v>0</v>
      </c>
      <c r="T18" s="183">
        <f>$C18*('ENTER HRS HERE'!T18)</f>
        <v>0</v>
      </c>
      <c r="U18" s="181">
        <f>$C18*1.5*('ENTER HRS HERE'!U18)</f>
        <v>0</v>
      </c>
      <c r="V18" s="183">
        <f>$C18*('ENTER HRS HERE'!V18)</f>
        <v>0</v>
      </c>
      <c r="W18" s="181">
        <f>$C18*1.5*('ENTER HRS HERE'!W18)</f>
        <v>0</v>
      </c>
      <c r="X18" s="183">
        <f>$C18*('ENTER HRS HERE'!X18)</f>
        <v>0</v>
      </c>
      <c r="Y18" s="181">
        <f>$C18*1.5*('ENTER HRS HERE'!Y18)</f>
        <v>0</v>
      </c>
      <c r="Z18" s="183">
        <f>$C18*('ENTER HRS HERE'!Z18)</f>
        <v>0</v>
      </c>
      <c r="AA18" s="181">
        <f>$C18*1.5*('ENTER HRS HERE'!AA18)</f>
        <v>0</v>
      </c>
      <c r="AB18" s="183">
        <f>$C18*('ENTER HRS HERE'!AB18)</f>
        <v>0</v>
      </c>
      <c r="AC18" s="181">
        <f>$C18*1.5*('ENTER HRS HERE'!AC18)</f>
        <v>0</v>
      </c>
      <c r="AD18" s="183">
        <f>$C18*('ENTER HRS HERE'!AD18)</f>
        <v>0</v>
      </c>
      <c r="AE18" s="181">
        <f>$C18*1.5*('ENTER HRS HERE'!AE18)</f>
        <v>0</v>
      </c>
      <c r="AF18" s="183">
        <f>$C18*('ENTER HRS HERE'!AF18)</f>
        <v>0</v>
      </c>
      <c r="AG18" s="181">
        <f>$C18*1.5*('ENTER HRS HERE'!AG18)</f>
        <v>0</v>
      </c>
      <c r="AH18" s="183">
        <f>$C18*('ENTER HRS HERE'!AH18)</f>
        <v>0</v>
      </c>
      <c r="AI18" s="181">
        <f>$C18*1.5*('ENTER HRS HERE'!AI18)</f>
        <v>0</v>
      </c>
      <c r="AJ18" s="183">
        <f>$C18*('ENTER HRS HERE'!AJ18)</f>
        <v>0</v>
      </c>
      <c r="AK18" s="181">
        <f>$C18*1.5*('ENTER HRS HERE'!AK18)</f>
        <v>0</v>
      </c>
      <c r="AL18" s="183">
        <f>$C18*('ENTER HRS HERE'!AL18)</f>
        <v>0</v>
      </c>
      <c r="AM18" s="181">
        <f>$C18*1.5*('ENTER HRS HERE'!AM18)</f>
        <v>0</v>
      </c>
    </row>
    <row r="19" spans="1:39" ht="15.75" thickBot="1">
      <c r="A19" s="198">
        <f>'ENTER HRS HERE'!A19</f>
        <v>0</v>
      </c>
      <c r="B19" s="195">
        <f>'ENTER HRS HERE'!B19</f>
        <v>0</v>
      </c>
      <c r="C19" s="144">
        <f>'ENTER HRS HERE'!C19</f>
        <v>0</v>
      </c>
      <c r="D19" s="276">
        <f t="shared" si="0"/>
        <v>0</v>
      </c>
      <c r="E19" s="277">
        <f t="shared" si="1"/>
        <v>0</v>
      </c>
      <c r="F19" s="180">
        <f>$C19*('ENTER HRS HERE'!F19)</f>
        <v>0</v>
      </c>
      <c r="G19" s="182">
        <f>$C19*1.5*('ENTER HRS HERE'!G19)</f>
        <v>0</v>
      </c>
      <c r="H19" s="183">
        <f>$C19*('ENTER HRS HERE'!H19)</f>
        <v>0</v>
      </c>
      <c r="I19" s="181">
        <f>$C19*1.5*('ENTER HRS HERE'!I19)</f>
        <v>0</v>
      </c>
      <c r="J19" s="183">
        <f>$C19*('ENTER HRS HERE'!J19)</f>
        <v>0</v>
      </c>
      <c r="K19" s="181">
        <f>$C19*1.5*('ENTER HRS HERE'!K19)</f>
        <v>0</v>
      </c>
      <c r="L19" s="183">
        <f>$C19*('ENTER HRS HERE'!L19)</f>
        <v>0</v>
      </c>
      <c r="M19" s="181">
        <f>$C19*1.5*('ENTER HRS HERE'!M19)</f>
        <v>0</v>
      </c>
      <c r="N19" s="183">
        <f>$C19*('ENTER HRS HERE'!N19)</f>
        <v>0</v>
      </c>
      <c r="O19" s="181">
        <f>$C19*1.5*('ENTER HRS HERE'!O19)</f>
        <v>0</v>
      </c>
      <c r="P19" s="183">
        <f>$C19*('ENTER HRS HERE'!P19)</f>
        <v>0</v>
      </c>
      <c r="Q19" s="181">
        <f>$C19*1.5*('ENTER HRS HERE'!Q19)</f>
        <v>0</v>
      </c>
      <c r="R19" s="183">
        <f>$C19*('ENTER HRS HERE'!R19)</f>
        <v>0</v>
      </c>
      <c r="S19" s="181">
        <f>$C19*1.5*('ENTER HRS HERE'!S19)</f>
        <v>0</v>
      </c>
      <c r="T19" s="183">
        <f>$C19*('ENTER HRS HERE'!T19)</f>
        <v>0</v>
      </c>
      <c r="U19" s="181">
        <f>$C19*1.5*('ENTER HRS HERE'!U19)</f>
        <v>0</v>
      </c>
      <c r="V19" s="183">
        <f>$C19*('ENTER HRS HERE'!V19)</f>
        <v>0</v>
      </c>
      <c r="W19" s="181">
        <f>$C19*1.5*('ENTER HRS HERE'!W19)</f>
        <v>0</v>
      </c>
      <c r="X19" s="183">
        <f>$C19*('ENTER HRS HERE'!X19)</f>
        <v>0</v>
      </c>
      <c r="Y19" s="181">
        <f>$C19*1.5*('ENTER HRS HERE'!Y19)</f>
        <v>0</v>
      </c>
      <c r="Z19" s="183">
        <f>$C19*('ENTER HRS HERE'!Z19)</f>
        <v>0</v>
      </c>
      <c r="AA19" s="181">
        <f>$C19*1.5*('ENTER HRS HERE'!AA19)</f>
        <v>0</v>
      </c>
      <c r="AB19" s="183">
        <f>$C19*('ENTER HRS HERE'!AB19)</f>
        <v>0</v>
      </c>
      <c r="AC19" s="181">
        <f>$C19*1.5*('ENTER HRS HERE'!AC19)</f>
        <v>0</v>
      </c>
      <c r="AD19" s="183">
        <f>$C19*('ENTER HRS HERE'!AD19)</f>
        <v>0</v>
      </c>
      <c r="AE19" s="181">
        <f>$C19*1.5*('ENTER HRS HERE'!AE19)</f>
        <v>0</v>
      </c>
      <c r="AF19" s="183">
        <f>$C19*('ENTER HRS HERE'!AF19)</f>
        <v>0</v>
      </c>
      <c r="AG19" s="181">
        <f>$C19*1.5*('ENTER HRS HERE'!AG19)</f>
        <v>0</v>
      </c>
      <c r="AH19" s="183">
        <f>$C19*('ENTER HRS HERE'!AH19)</f>
        <v>0</v>
      </c>
      <c r="AI19" s="181">
        <f>$C19*1.5*('ENTER HRS HERE'!AI19)</f>
        <v>0</v>
      </c>
      <c r="AJ19" s="183">
        <f>$C19*('ENTER HRS HERE'!AJ19)</f>
        <v>0</v>
      </c>
      <c r="AK19" s="181">
        <f>$C19*1.5*('ENTER HRS HERE'!AK19)</f>
        <v>0</v>
      </c>
      <c r="AL19" s="183">
        <f>$C19*('ENTER HRS HERE'!AL19)</f>
        <v>0</v>
      </c>
      <c r="AM19" s="181">
        <f>$C19*1.5*('ENTER HRS HERE'!AM19)</f>
        <v>0</v>
      </c>
    </row>
    <row r="20" spans="1:39" ht="15.75" thickBot="1">
      <c r="A20" s="198">
        <f>'ENTER HRS HERE'!A20</f>
        <v>0</v>
      </c>
      <c r="B20" s="195">
        <f>'ENTER HRS HERE'!B20</f>
        <v>0</v>
      </c>
      <c r="C20" s="144">
        <f>'ENTER HRS HERE'!C20</f>
        <v>0</v>
      </c>
      <c r="D20" s="276">
        <f t="shared" si="0"/>
        <v>0</v>
      </c>
      <c r="E20" s="277">
        <f t="shared" si="1"/>
        <v>0</v>
      </c>
      <c r="F20" s="180">
        <f>$C20*('ENTER HRS HERE'!F20)</f>
        <v>0</v>
      </c>
      <c r="G20" s="182">
        <f>$C20*1.5*('ENTER HRS HERE'!G20)</f>
        <v>0</v>
      </c>
      <c r="H20" s="183">
        <f>$C20*('ENTER HRS HERE'!H20)</f>
        <v>0</v>
      </c>
      <c r="I20" s="181">
        <f>$C20*1.5*('ENTER HRS HERE'!I20)</f>
        <v>0</v>
      </c>
      <c r="J20" s="183">
        <f>$C20*('ENTER HRS HERE'!J20)</f>
        <v>0</v>
      </c>
      <c r="K20" s="181">
        <f>$C20*1.5*('ENTER HRS HERE'!K20)</f>
        <v>0</v>
      </c>
      <c r="L20" s="183">
        <f>$C20*('ENTER HRS HERE'!L20)</f>
        <v>0</v>
      </c>
      <c r="M20" s="181">
        <f>$C20*1.5*('ENTER HRS HERE'!M20)</f>
        <v>0</v>
      </c>
      <c r="N20" s="183">
        <f>$C20*('ENTER HRS HERE'!N20)</f>
        <v>0</v>
      </c>
      <c r="O20" s="181">
        <f>$C20*1.5*('ENTER HRS HERE'!O20)</f>
        <v>0</v>
      </c>
      <c r="P20" s="183">
        <f>$C20*('ENTER HRS HERE'!P20)</f>
        <v>0</v>
      </c>
      <c r="Q20" s="181">
        <f>$C20*1.5*('ENTER HRS HERE'!Q20)</f>
        <v>0</v>
      </c>
      <c r="R20" s="183">
        <f>$C20*('ENTER HRS HERE'!R20)</f>
        <v>0</v>
      </c>
      <c r="S20" s="181">
        <f>$C20*1.5*('ENTER HRS HERE'!S20)</f>
        <v>0</v>
      </c>
      <c r="T20" s="183">
        <f>$C20*('ENTER HRS HERE'!T20)</f>
        <v>0</v>
      </c>
      <c r="U20" s="181">
        <f>$C20*1.5*('ENTER HRS HERE'!U20)</f>
        <v>0</v>
      </c>
      <c r="V20" s="183">
        <f>$C20*('ENTER HRS HERE'!V20)</f>
        <v>0</v>
      </c>
      <c r="W20" s="181">
        <f>$C20*1.5*('ENTER HRS HERE'!W20)</f>
        <v>0</v>
      </c>
      <c r="X20" s="183">
        <f>$C20*('ENTER HRS HERE'!X20)</f>
        <v>0</v>
      </c>
      <c r="Y20" s="181">
        <f>$C20*1.5*('ENTER HRS HERE'!Y20)</f>
        <v>0</v>
      </c>
      <c r="Z20" s="183">
        <f>$C20*('ENTER HRS HERE'!Z20)</f>
        <v>0</v>
      </c>
      <c r="AA20" s="181">
        <f>$C20*1.5*('ENTER HRS HERE'!AA20)</f>
        <v>0</v>
      </c>
      <c r="AB20" s="183">
        <f>$C20*('ENTER HRS HERE'!AB20)</f>
        <v>0</v>
      </c>
      <c r="AC20" s="181">
        <f>$C20*1.5*('ENTER HRS HERE'!AC20)</f>
        <v>0</v>
      </c>
      <c r="AD20" s="183">
        <f>$C20*('ENTER HRS HERE'!AD20)</f>
        <v>0</v>
      </c>
      <c r="AE20" s="181">
        <f>$C20*1.5*('ENTER HRS HERE'!AE20)</f>
        <v>0</v>
      </c>
      <c r="AF20" s="183">
        <f>$C20*('ENTER HRS HERE'!AF20)</f>
        <v>0</v>
      </c>
      <c r="AG20" s="181">
        <f>$C20*1.5*('ENTER HRS HERE'!AG20)</f>
        <v>0</v>
      </c>
      <c r="AH20" s="183">
        <f>$C20*('ENTER HRS HERE'!AH20)</f>
        <v>0</v>
      </c>
      <c r="AI20" s="181">
        <f>$C20*1.5*('ENTER HRS HERE'!AI20)</f>
        <v>0</v>
      </c>
      <c r="AJ20" s="183">
        <f>$C20*('ENTER HRS HERE'!AJ20)</f>
        <v>0</v>
      </c>
      <c r="AK20" s="181">
        <f>$C20*1.5*('ENTER HRS HERE'!AK20)</f>
        <v>0</v>
      </c>
      <c r="AL20" s="183">
        <f>$C20*('ENTER HRS HERE'!AL20)</f>
        <v>0</v>
      </c>
      <c r="AM20" s="181">
        <f>$C20*1.5*('ENTER HRS HERE'!AM20)</f>
        <v>0</v>
      </c>
    </row>
    <row r="21" spans="1:39" ht="15.75" thickBot="1">
      <c r="A21" s="198">
        <f>'ENTER HRS HERE'!A21</f>
        <v>0</v>
      </c>
      <c r="B21" s="195">
        <f>'ENTER HRS HERE'!B21</f>
        <v>0</v>
      </c>
      <c r="C21" s="144">
        <f>'ENTER HRS HERE'!C21</f>
        <v>0</v>
      </c>
      <c r="D21" s="276">
        <f t="shared" si="0"/>
        <v>0</v>
      </c>
      <c r="E21" s="277">
        <f t="shared" si="1"/>
        <v>0</v>
      </c>
      <c r="F21" s="180">
        <f>$C21*('ENTER HRS HERE'!F21)</f>
        <v>0</v>
      </c>
      <c r="G21" s="182">
        <f>$C21*1.5*('ENTER HRS HERE'!G21)</f>
        <v>0</v>
      </c>
      <c r="H21" s="183">
        <f>$C21*('ENTER HRS HERE'!H21)</f>
        <v>0</v>
      </c>
      <c r="I21" s="181">
        <f>$C21*1.5*('ENTER HRS HERE'!I21)</f>
        <v>0</v>
      </c>
      <c r="J21" s="183">
        <f>$C21*('ENTER HRS HERE'!J21)</f>
        <v>0</v>
      </c>
      <c r="K21" s="181">
        <f>$C21*1.5*('ENTER HRS HERE'!K21)</f>
        <v>0</v>
      </c>
      <c r="L21" s="183">
        <f>$C21*('ENTER HRS HERE'!L21)</f>
        <v>0</v>
      </c>
      <c r="M21" s="181">
        <f>$C21*1.5*('ENTER HRS HERE'!M21)</f>
        <v>0</v>
      </c>
      <c r="N21" s="183">
        <f>$C21*('ENTER HRS HERE'!N21)</f>
        <v>0</v>
      </c>
      <c r="O21" s="181">
        <f>$C21*1.5*('ENTER HRS HERE'!O21)</f>
        <v>0</v>
      </c>
      <c r="P21" s="183">
        <f>$C21*('ENTER HRS HERE'!P21)</f>
        <v>0</v>
      </c>
      <c r="Q21" s="181">
        <f>$C21*1.5*('ENTER HRS HERE'!Q21)</f>
        <v>0</v>
      </c>
      <c r="R21" s="183">
        <f>$C21*('ENTER HRS HERE'!R21)</f>
        <v>0</v>
      </c>
      <c r="S21" s="181">
        <f>$C21*1.5*('ENTER HRS HERE'!S21)</f>
        <v>0</v>
      </c>
      <c r="T21" s="183">
        <f>$C21*('ENTER HRS HERE'!T21)</f>
        <v>0</v>
      </c>
      <c r="U21" s="181">
        <f>$C21*1.5*('ENTER HRS HERE'!U21)</f>
        <v>0</v>
      </c>
      <c r="V21" s="183">
        <f>$C21*('ENTER HRS HERE'!V21)</f>
        <v>0</v>
      </c>
      <c r="W21" s="181">
        <f>$C21*1.5*('ENTER HRS HERE'!W21)</f>
        <v>0</v>
      </c>
      <c r="X21" s="183">
        <f>$C21*('ENTER HRS HERE'!X21)</f>
        <v>0</v>
      </c>
      <c r="Y21" s="181">
        <f>$C21*1.5*('ENTER HRS HERE'!Y21)</f>
        <v>0</v>
      </c>
      <c r="Z21" s="183">
        <f>$C21*('ENTER HRS HERE'!Z21)</f>
        <v>0</v>
      </c>
      <c r="AA21" s="181">
        <f>$C21*1.5*('ENTER HRS HERE'!AA21)</f>
        <v>0</v>
      </c>
      <c r="AB21" s="183">
        <f>$C21*('ENTER HRS HERE'!AB21)</f>
        <v>0</v>
      </c>
      <c r="AC21" s="181">
        <f>$C21*1.5*('ENTER HRS HERE'!AC21)</f>
        <v>0</v>
      </c>
      <c r="AD21" s="183">
        <f>$C21*('ENTER HRS HERE'!AD21)</f>
        <v>0</v>
      </c>
      <c r="AE21" s="181">
        <f>$C21*1.5*('ENTER HRS HERE'!AE21)</f>
        <v>0</v>
      </c>
      <c r="AF21" s="183">
        <f>$C21*('ENTER HRS HERE'!AF21)</f>
        <v>0</v>
      </c>
      <c r="AG21" s="181">
        <f>$C21*1.5*('ENTER HRS HERE'!AG21)</f>
        <v>0</v>
      </c>
      <c r="AH21" s="183">
        <f>$C21*('ENTER HRS HERE'!AH21)</f>
        <v>0</v>
      </c>
      <c r="AI21" s="181">
        <f>$C21*1.5*('ENTER HRS HERE'!AI21)</f>
        <v>0</v>
      </c>
      <c r="AJ21" s="183">
        <f>$C21*('ENTER HRS HERE'!AJ21)</f>
        <v>0</v>
      </c>
      <c r="AK21" s="181">
        <f>$C21*1.5*('ENTER HRS HERE'!AK21)</f>
        <v>0</v>
      </c>
      <c r="AL21" s="183">
        <f>$C21*('ENTER HRS HERE'!AL21)</f>
        <v>0</v>
      </c>
      <c r="AM21" s="181">
        <f>$C21*1.5*('ENTER HRS HERE'!AM21)</f>
        <v>0</v>
      </c>
    </row>
    <row r="22" spans="1:39" ht="15.75" thickBot="1">
      <c r="A22" s="198">
        <f>'ENTER HRS HERE'!A22</f>
        <v>0</v>
      </c>
      <c r="B22" s="195">
        <f>'ENTER HRS HERE'!B22</f>
        <v>0</v>
      </c>
      <c r="C22" s="144">
        <f>'ENTER HRS HERE'!C22</f>
        <v>0</v>
      </c>
      <c r="D22" s="276">
        <f t="shared" si="0"/>
        <v>0</v>
      </c>
      <c r="E22" s="277">
        <f t="shared" si="1"/>
        <v>0</v>
      </c>
      <c r="F22" s="180">
        <f>$C22*('ENTER HRS HERE'!F22)</f>
        <v>0</v>
      </c>
      <c r="G22" s="182">
        <f>$C22*1.5*('ENTER HRS HERE'!G22)</f>
        <v>0</v>
      </c>
      <c r="H22" s="183">
        <f>$C22*('ENTER HRS HERE'!H22)</f>
        <v>0</v>
      </c>
      <c r="I22" s="181">
        <f>$C22*1.5*('ENTER HRS HERE'!I22)</f>
        <v>0</v>
      </c>
      <c r="J22" s="183">
        <f>$C22*('ENTER HRS HERE'!J22)</f>
        <v>0</v>
      </c>
      <c r="K22" s="181">
        <f>$C22*1.5*('ENTER HRS HERE'!K22)</f>
        <v>0</v>
      </c>
      <c r="L22" s="183">
        <f>$C22*('ENTER HRS HERE'!L22)</f>
        <v>0</v>
      </c>
      <c r="M22" s="181">
        <f>$C22*1.5*('ENTER HRS HERE'!M22)</f>
        <v>0</v>
      </c>
      <c r="N22" s="183">
        <f>$C22*('ENTER HRS HERE'!N22)</f>
        <v>0</v>
      </c>
      <c r="O22" s="181">
        <f>$C22*1.5*('ENTER HRS HERE'!O22)</f>
        <v>0</v>
      </c>
      <c r="P22" s="183">
        <f>$C22*('ENTER HRS HERE'!P22)</f>
        <v>0</v>
      </c>
      <c r="Q22" s="181">
        <f>$C22*1.5*('ENTER HRS HERE'!Q22)</f>
        <v>0</v>
      </c>
      <c r="R22" s="183">
        <f>$C22*('ENTER HRS HERE'!R22)</f>
        <v>0</v>
      </c>
      <c r="S22" s="181">
        <f>$C22*1.5*('ENTER HRS HERE'!S22)</f>
        <v>0</v>
      </c>
      <c r="T22" s="183">
        <f>$C22*('ENTER HRS HERE'!T22)</f>
        <v>0</v>
      </c>
      <c r="U22" s="181">
        <f>$C22*1.5*('ENTER HRS HERE'!U22)</f>
        <v>0</v>
      </c>
      <c r="V22" s="183">
        <f>$C22*('ENTER HRS HERE'!V22)</f>
        <v>0</v>
      </c>
      <c r="W22" s="181">
        <f>$C22*1.5*('ENTER HRS HERE'!W22)</f>
        <v>0</v>
      </c>
      <c r="X22" s="183">
        <f>$C22*('ENTER HRS HERE'!X22)</f>
        <v>0</v>
      </c>
      <c r="Y22" s="181">
        <f>$C22*1.5*('ENTER HRS HERE'!Y22)</f>
        <v>0</v>
      </c>
      <c r="Z22" s="183">
        <f>$C22*('ENTER HRS HERE'!Z22)</f>
        <v>0</v>
      </c>
      <c r="AA22" s="181">
        <f>$C22*1.5*('ENTER HRS HERE'!AA22)</f>
        <v>0</v>
      </c>
      <c r="AB22" s="183">
        <f>$C22*('ENTER HRS HERE'!AB22)</f>
        <v>0</v>
      </c>
      <c r="AC22" s="181">
        <f>$C22*1.5*('ENTER HRS HERE'!AC22)</f>
        <v>0</v>
      </c>
      <c r="AD22" s="183">
        <f>$C22*('ENTER HRS HERE'!AD22)</f>
        <v>0</v>
      </c>
      <c r="AE22" s="181">
        <f>$C22*1.5*('ENTER HRS HERE'!AE22)</f>
        <v>0</v>
      </c>
      <c r="AF22" s="183">
        <f>$C22*('ENTER HRS HERE'!AF22)</f>
        <v>0</v>
      </c>
      <c r="AG22" s="181">
        <f>$C22*1.5*('ENTER HRS HERE'!AG22)</f>
        <v>0</v>
      </c>
      <c r="AH22" s="183">
        <f>$C22*('ENTER HRS HERE'!AH22)</f>
        <v>0</v>
      </c>
      <c r="AI22" s="181">
        <f>$C22*1.5*('ENTER HRS HERE'!AI22)</f>
        <v>0</v>
      </c>
      <c r="AJ22" s="183">
        <f>$C22*('ENTER HRS HERE'!AJ22)</f>
        <v>0</v>
      </c>
      <c r="AK22" s="181">
        <f>$C22*1.5*('ENTER HRS HERE'!AK22)</f>
        <v>0</v>
      </c>
      <c r="AL22" s="183">
        <f>$C22*('ENTER HRS HERE'!AL22)</f>
        <v>0</v>
      </c>
      <c r="AM22" s="181">
        <f>$C22*1.5*('ENTER HRS HERE'!AM22)</f>
        <v>0</v>
      </c>
    </row>
    <row r="23" spans="1:39" ht="15.75" thickBot="1">
      <c r="A23" s="198">
        <f>'ENTER HRS HERE'!A23</f>
        <v>0</v>
      </c>
      <c r="B23" s="195">
        <f>'ENTER HRS HERE'!B23</f>
        <v>0</v>
      </c>
      <c r="C23" s="144">
        <f>'ENTER HRS HERE'!C23</f>
        <v>0</v>
      </c>
      <c r="D23" s="276">
        <f t="shared" si="0"/>
        <v>0</v>
      </c>
      <c r="E23" s="277">
        <f t="shared" si="1"/>
        <v>0</v>
      </c>
      <c r="F23" s="180">
        <f>$C23*('ENTER HRS HERE'!F23)</f>
        <v>0</v>
      </c>
      <c r="G23" s="182">
        <f>$C23*1.5*('ENTER HRS HERE'!G23)</f>
        <v>0</v>
      </c>
      <c r="H23" s="183">
        <f>$C23*('ENTER HRS HERE'!H23)</f>
        <v>0</v>
      </c>
      <c r="I23" s="181">
        <f>$C23*1.5*('ENTER HRS HERE'!I23)</f>
        <v>0</v>
      </c>
      <c r="J23" s="183">
        <f>$C23*('ENTER HRS HERE'!J23)</f>
        <v>0</v>
      </c>
      <c r="K23" s="181">
        <f>$C23*1.5*('ENTER HRS HERE'!K23)</f>
        <v>0</v>
      </c>
      <c r="L23" s="183">
        <f>$C23*('ENTER HRS HERE'!L23)</f>
        <v>0</v>
      </c>
      <c r="M23" s="181">
        <f>$C23*1.5*('ENTER HRS HERE'!M23)</f>
        <v>0</v>
      </c>
      <c r="N23" s="183">
        <f>$C23*('ENTER HRS HERE'!N23)</f>
        <v>0</v>
      </c>
      <c r="O23" s="181">
        <f>$C23*1.5*('ENTER HRS HERE'!O23)</f>
        <v>0</v>
      </c>
      <c r="P23" s="183">
        <f>$C23*('ENTER HRS HERE'!P23)</f>
        <v>0</v>
      </c>
      <c r="Q23" s="181">
        <f>$C23*1.5*('ENTER HRS HERE'!Q23)</f>
        <v>0</v>
      </c>
      <c r="R23" s="183">
        <f>$C23*('ENTER HRS HERE'!R23)</f>
        <v>0</v>
      </c>
      <c r="S23" s="181">
        <f>$C23*1.5*('ENTER HRS HERE'!S23)</f>
        <v>0</v>
      </c>
      <c r="T23" s="183">
        <f>$C23*('ENTER HRS HERE'!T23)</f>
        <v>0</v>
      </c>
      <c r="U23" s="181">
        <f>$C23*1.5*('ENTER HRS HERE'!U23)</f>
        <v>0</v>
      </c>
      <c r="V23" s="183">
        <f>$C23*('ENTER HRS HERE'!V23)</f>
        <v>0</v>
      </c>
      <c r="W23" s="181">
        <f>$C23*1.5*('ENTER HRS HERE'!W23)</f>
        <v>0</v>
      </c>
      <c r="X23" s="183">
        <f>$C23*('ENTER HRS HERE'!X23)</f>
        <v>0</v>
      </c>
      <c r="Y23" s="181">
        <f>$C23*1.5*('ENTER HRS HERE'!Y23)</f>
        <v>0</v>
      </c>
      <c r="Z23" s="183">
        <f>$C23*('ENTER HRS HERE'!Z23)</f>
        <v>0</v>
      </c>
      <c r="AA23" s="181">
        <f>$C23*1.5*('ENTER HRS HERE'!AA23)</f>
        <v>0</v>
      </c>
      <c r="AB23" s="183">
        <f>$C23*('ENTER HRS HERE'!AB23)</f>
        <v>0</v>
      </c>
      <c r="AC23" s="181">
        <f>$C23*1.5*('ENTER HRS HERE'!AC23)</f>
        <v>0</v>
      </c>
      <c r="AD23" s="183">
        <f>$C23*('ENTER HRS HERE'!AD23)</f>
        <v>0</v>
      </c>
      <c r="AE23" s="181">
        <f>$C23*1.5*('ENTER HRS HERE'!AE23)</f>
        <v>0</v>
      </c>
      <c r="AF23" s="183">
        <f>$C23*('ENTER HRS HERE'!AF23)</f>
        <v>0</v>
      </c>
      <c r="AG23" s="181">
        <f>$C23*1.5*('ENTER HRS HERE'!AG23)</f>
        <v>0</v>
      </c>
      <c r="AH23" s="183">
        <f>$C23*('ENTER HRS HERE'!AH23)</f>
        <v>0</v>
      </c>
      <c r="AI23" s="181">
        <f>$C23*1.5*('ENTER HRS HERE'!AI23)</f>
        <v>0</v>
      </c>
      <c r="AJ23" s="183">
        <f>$C23*('ENTER HRS HERE'!AJ23)</f>
        <v>0</v>
      </c>
      <c r="AK23" s="181">
        <f>$C23*1.5*('ENTER HRS HERE'!AK23)</f>
        <v>0</v>
      </c>
      <c r="AL23" s="183">
        <f>$C23*('ENTER HRS HERE'!AL23)</f>
        <v>0</v>
      </c>
      <c r="AM23" s="181">
        <f>$C23*1.5*('ENTER HRS HERE'!AM23)</f>
        <v>0</v>
      </c>
    </row>
    <row r="24" spans="1:39" ht="15.75" thickBot="1">
      <c r="A24" s="198">
        <f>'ENTER HRS HERE'!A24</f>
        <v>0</v>
      </c>
      <c r="B24" s="195">
        <f>'ENTER HRS HERE'!B24</f>
        <v>0</v>
      </c>
      <c r="C24" s="144">
        <f>'ENTER HRS HERE'!C24</f>
        <v>0</v>
      </c>
      <c r="D24" s="276">
        <f t="shared" si="0"/>
        <v>0</v>
      </c>
      <c r="E24" s="277">
        <f t="shared" si="1"/>
        <v>0</v>
      </c>
      <c r="F24" s="180">
        <f>$C24*('ENTER HRS HERE'!F24)</f>
        <v>0</v>
      </c>
      <c r="G24" s="182">
        <f>$C24*1.5*('ENTER HRS HERE'!G24)</f>
        <v>0</v>
      </c>
      <c r="H24" s="183">
        <f>$C24*('ENTER HRS HERE'!H24)</f>
        <v>0</v>
      </c>
      <c r="I24" s="181">
        <f>$C24*1.5*('ENTER HRS HERE'!I24)</f>
        <v>0</v>
      </c>
      <c r="J24" s="183">
        <f>$C24*('ENTER HRS HERE'!J24)</f>
        <v>0</v>
      </c>
      <c r="K24" s="181">
        <f>$C24*1.5*('ENTER HRS HERE'!K24)</f>
        <v>0</v>
      </c>
      <c r="L24" s="183">
        <f>$C24*('ENTER HRS HERE'!L24)</f>
        <v>0</v>
      </c>
      <c r="M24" s="181">
        <f>$C24*1.5*('ENTER HRS HERE'!M24)</f>
        <v>0</v>
      </c>
      <c r="N24" s="183">
        <f>$C24*('ENTER HRS HERE'!N24)</f>
        <v>0</v>
      </c>
      <c r="O24" s="181">
        <f>$C24*1.5*('ENTER HRS HERE'!O24)</f>
        <v>0</v>
      </c>
      <c r="P24" s="183">
        <f>$C24*('ENTER HRS HERE'!P24)</f>
        <v>0</v>
      </c>
      <c r="Q24" s="181">
        <f>$C24*1.5*('ENTER HRS HERE'!Q24)</f>
        <v>0</v>
      </c>
      <c r="R24" s="183">
        <f>$C24*('ENTER HRS HERE'!R24)</f>
        <v>0</v>
      </c>
      <c r="S24" s="181">
        <f>$C24*1.5*('ENTER HRS HERE'!S24)</f>
        <v>0</v>
      </c>
      <c r="T24" s="183">
        <f>$C24*('ENTER HRS HERE'!T24)</f>
        <v>0</v>
      </c>
      <c r="U24" s="181">
        <f>$C24*1.5*('ENTER HRS HERE'!U24)</f>
        <v>0</v>
      </c>
      <c r="V24" s="183">
        <f>$C24*('ENTER HRS HERE'!V24)</f>
        <v>0</v>
      </c>
      <c r="W24" s="181">
        <f>$C24*1.5*('ENTER HRS HERE'!W24)</f>
        <v>0</v>
      </c>
      <c r="X24" s="183">
        <f>$C24*('ENTER HRS HERE'!X24)</f>
        <v>0</v>
      </c>
      <c r="Y24" s="181">
        <f>$C24*1.5*('ENTER HRS HERE'!Y24)</f>
        <v>0</v>
      </c>
      <c r="Z24" s="183">
        <f>$C24*('ENTER HRS HERE'!Z24)</f>
        <v>0</v>
      </c>
      <c r="AA24" s="181">
        <f>$C24*1.5*('ENTER HRS HERE'!AA24)</f>
        <v>0</v>
      </c>
      <c r="AB24" s="183">
        <f>$C24*('ENTER HRS HERE'!AB24)</f>
        <v>0</v>
      </c>
      <c r="AC24" s="181">
        <f>$C24*1.5*('ENTER HRS HERE'!AC24)</f>
        <v>0</v>
      </c>
      <c r="AD24" s="183">
        <f>$C24*('ENTER HRS HERE'!AD24)</f>
        <v>0</v>
      </c>
      <c r="AE24" s="181">
        <f>$C24*1.5*('ENTER HRS HERE'!AE24)</f>
        <v>0</v>
      </c>
      <c r="AF24" s="183">
        <f>$C24*('ENTER HRS HERE'!AF24)</f>
        <v>0</v>
      </c>
      <c r="AG24" s="181">
        <f>$C24*1.5*('ENTER HRS HERE'!AG24)</f>
        <v>0</v>
      </c>
      <c r="AH24" s="183">
        <f>$C24*('ENTER HRS HERE'!AH24)</f>
        <v>0</v>
      </c>
      <c r="AI24" s="181">
        <f>$C24*1.5*('ENTER HRS HERE'!AI24)</f>
        <v>0</v>
      </c>
      <c r="AJ24" s="183">
        <f>$C24*('ENTER HRS HERE'!AJ24)</f>
        <v>0</v>
      </c>
      <c r="AK24" s="181">
        <f>$C24*1.5*('ENTER HRS HERE'!AK24)</f>
        <v>0</v>
      </c>
      <c r="AL24" s="183">
        <f>$C24*('ENTER HRS HERE'!AL24)</f>
        <v>0</v>
      </c>
      <c r="AM24" s="181">
        <f>$C24*1.5*('ENTER HRS HERE'!AM24)</f>
        <v>0</v>
      </c>
    </row>
    <row r="25" spans="1:39" ht="15.75" thickBot="1">
      <c r="A25" s="198">
        <f>'ENTER HRS HERE'!A25</f>
        <v>0</v>
      </c>
      <c r="B25" s="195">
        <f>'ENTER HRS HERE'!B25</f>
        <v>0</v>
      </c>
      <c r="C25" s="144">
        <f>'ENTER HRS HERE'!C25</f>
        <v>0</v>
      </c>
      <c r="D25" s="276">
        <f t="shared" si="0"/>
        <v>0</v>
      </c>
      <c r="E25" s="277">
        <f t="shared" si="1"/>
        <v>0</v>
      </c>
      <c r="F25" s="180">
        <f>$C25*('ENTER HRS HERE'!F25)</f>
        <v>0</v>
      </c>
      <c r="G25" s="182">
        <f>$C25*1.5*('ENTER HRS HERE'!G25)</f>
        <v>0</v>
      </c>
      <c r="H25" s="183">
        <f>$C25*('ENTER HRS HERE'!H25)</f>
        <v>0</v>
      </c>
      <c r="I25" s="181">
        <f>$C25*1.5*('ENTER HRS HERE'!I25)</f>
        <v>0</v>
      </c>
      <c r="J25" s="183">
        <f>$C25*('ENTER HRS HERE'!J25)</f>
        <v>0</v>
      </c>
      <c r="K25" s="181">
        <f>$C25*1.5*('ENTER HRS HERE'!K25)</f>
        <v>0</v>
      </c>
      <c r="L25" s="183">
        <f>$C25*('ENTER HRS HERE'!L25)</f>
        <v>0</v>
      </c>
      <c r="M25" s="181">
        <f>$C25*1.5*('ENTER HRS HERE'!M25)</f>
        <v>0</v>
      </c>
      <c r="N25" s="183">
        <f>$C25*('ENTER HRS HERE'!N25)</f>
        <v>0</v>
      </c>
      <c r="O25" s="181">
        <f>$C25*1.5*('ENTER HRS HERE'!O25)</f>
        <v>0</v>
      </c>
      <c r="P25" s="183">
        <f>$C25*('ENTER HRS HERE'!P25)</f>
        <v>0</v>
      </c>
      <c r="Q25" s="181">
        <f>$C25*1.5*('ENTER HRS HERE'!Q25)</f>
        <v>0</v>
      </c>
      <c r="R25" s="183">
        <f>$C25*('ENTER HRS HERE'!R25)</f>
        <v>0</v>
      </c>
      <c r="S25" s="181">
        <f>$C25*1.5*('ENTER HRS HERE'!S25)</f>
        <v>0</v>
      </c>
      <c r="T25" s="183">
        <f>$C25*('ENTER HRS HERE'!T25)</f>
        <v>0</v>
      </c>
      <c r="U25" s="181">
        <f>$C25*1.5*('ENTER HRS HERE'!U25)</f>
        <v>0</v>
      </c>
      <c r="V25" s="183">
        <f>$C25*('ENTER HRS HERE'!V25)</f>
        <v>0</v>
      </c>
      <c r="W25" s="181">
        <f>$C25*1.5*('ENTER HRS HERE'!W25)</f>
        <v>0</v>
      </c>
      <c r="X25" s="183">
        <f>$C25*('ENTER HRS HERE'!X25)</f>
        <v>0</v>
      </c>
      <c r="Y25" s="181">
        <f>$C25*1.5*('ENTER HRS HERE'!Y25)</f>
        <v>0</v>
      </c>
      <c r="Z25" s="183">
        <f>$C25*('ENTER HRS HERE'!Z25)</f>
        <v>0</v>
      </c>
      <c r="AA25" s="181">
        <f>$C25*1.5*('ENTER HRS HERE'!AA25)</f>
        <v>0</v>
      </c>
      <c r="AB25" s="183">
        <f>$C25*('ENTER HRS HERE'!AB25)</f>
        <v>0</v>
      </c>
      <c r="AC25" s="181">
        <f>$C25*1.5*('ENTER HRS HERE'!AC25)</f>
        <v>0</v>
      </c>
      <c r="AD25" s="183">
        <f>$C25*('ENTER HRS HERE'!AD25)</f>
        <v>0</v>
      </c>
      <c r="AE25" s="181">
        <f>$C25*1.5*('ENTER HRS HERE'!AE25)</f>
        <v>0</v>
      </c>
      <c r="AF25" s="183">
        <f>$C25*('ENTER HRS HERE'!AF25)</f>
        <v>0</v>
      </c>
      <c r="AG25" s="181">
        <f>$C25*1.5*('ENTER HRS HERE'!AG25)</f>
        <v>0</v>
      </c>
      <c r="AH25" s="183">
        <f>$C25*('ENTER HRS HERE'!AH25)</f>
        <v>0</v>
      </c>
      <c r="AI25" s="181">
        <f>$C25*1.5*('ENTER HRS HERE'!AI25)</f>
        <v>0</v>
      </c>
      <c r="AJ25" s="183">
        <f>$C25*('ENTER HRS HERE'!AJ25)</f>
        <v>0</v>
      </c>
      <c r="AK25" s="181">
        <f>$C25*1.5*('ENTER HRS HERE'!AK25)</f>
        <v>0</v>
      </c>
      <c r="AL25" s="183">
        <f>$C25*('ENTER HRS HERE'!AL25)</f>
        <v>0</v>
      </c>
      <c r="AM25" s="181">
        <f>$C25*1.5*('ENTER HRS HERE'!AM25)</f>
        <v>0</v>
      </c>
    </row>
    <row r="26" spans="1:39" ht="15.75" thickBot="1">
      <c r="A26" s="198">
        <f>'ENTER HRS HERE'!A26</f>
        <v>0</v>
      </c>
      <c r="B26" s="195">
        <f>'ENTER HRS HERE'!B26</f>
        <v>0</v>
      </c>
      <c r="C26" s="144">
        <f>'ENTER HRS HERE'!C26</f>
        <v>0</v>
      </c>
      <c r="D26" s="276">
        <f t="shared" si="0"/>
        <v>0</v>
      </c>
      <c r="E26" s="277">
        <f t="shared" si="1"/>
        <v>0</v>
      </c>
      <c r="F26" s="180">
        <f>$C26*('ENTER HRS HERE'!F26)</f>
        <v>0</v>
      </c>
      <c r="G26" s="182">
        <f>$C26*1.5*('ENTER HRS HERE'!G26)</f>
        <v>0</v>
      </c>
      <c r="H26" s="183">
        <f>$C26*('ENTER HRS HERE'!H26)</f>
        <v>0</v>
      </c>
      <c r="I26" s="181">
        <f>$C26*1.5*('ENTER HRS HERE'!I26)</f>
        <v>0</v>
      </c>
      <c r="J26" s="183">
        <f>$C26*('ENTER HRS HERE'!J26)</f>
        <v>0</v>
      </c>
      <c r="K26" s="181">
        <f>$C26*1.5*('ENTER HRS HERE'!K26)</f>
        <v>0</v>
      </c>
      <c r="L26" s="183">
        <f>$C26*('ENTER HRS HERE'!L26)</f>
        <v>0</v>
      </c>
      <c r="M26" s="181">
        <f>$C26*1.5*('ENTER HRS HERE'!M26)</f>
        <v>0</v>
      </c>
      <c r="N26" s="183">
        <f>$C26*('ENTER HRS HERE'!N26)</f>
        <v>0</v>
      </c>
      <c r="O26" s="181">
        <f>$C26*1.5*('ENTER HRS HERE'!O26)</f>
        <v>0</v>
      </c>
      <c r="P26" s="183">
        <f>$C26*('ENTER HRS HERE'!P26)</f>
        <v>0</v>
      </c>
      <c r="Q26" s="181">
        <f>$C26*1.5*('ENTER HRS HERE'!Q26)</f>
        <v>0</v>
      </c>
      <c r="R26" s="183">
        <f>$C26*('ENTER HRS HERE'!R26)</f>
        <v>0</v>
      </c>
      <c r="S26" s="181">
        <f>$C26*1.5*('ENTER HRS HERE'!S26)</f>
        <v>0</v>
      </c>
      <c r="T26" s="183">
        <f>$C26*('ENTER HRS HERE'!T26)</f>
        <v>0</v>
      </c>
      <c r="U26" s="181">
        <f>$C26*1.5*('ENTER HRS HERE'!U26)</f>
        <v>0</v>
      </c>
      <c r="V26" s="183">
        <f>$C26*('ENTER HRS HERE'!V26)</f>
        <v>0</v>
      </c>
      <c r="W26" s="181">
        <f>$C26*1.5*('ENTER HRS HERE'!W26)</f>
        <v>0</v>
      </c>
      <c r="X26" s="183">
        <f>$C26*('ENTER HRS HERE'!X26)</f>
        <v>0</v>
      </c>
      <c r="Y26" s="181">
        <f>$C26*1.5*('ENTER HRS HERE'!Y26)</f>
        <v>0</v>
      </c>
      <c r="Z26" s="183">
        <f>$C26*('ENTER HRS HERE'!Z26)</f>
        <v>0</v>
      </c>
      <c r="AA26" s="181">
        <f>$C26*1.5*('ENTER HRS HERE'!AA26)</f>
        <v>0</v>
      </c>
      <c r="AB26" s="183">
        <f>$C26*('ENTER HRS HERE'!AB26)</f>
        <v>0</v>
      </c>
      <c r="AC26" s="181">
        <f>$C26*1.5*('ENTER HRS HERE'!AC26)</f>
        <v>0</v>
      </c>
      <c r="AD26" s="183">
        <f>$C26*('ENTER HRS HERE'!AD26)</f>
        <v>0</v>
      </c>
      <c r="AE26" s="181">
        <f>$C26*1.5*('ENTER HRS HERE'!AE26)</f>
        <v>0</v>
      </c>
      <c r="AF26" s="183">
        <f>$C26*('ENTER HRS HERE'!AF26)</f>
        <v>0</v>
      </c>
      <c r="AG26" s="181">
        <f>$C26*1.5*('ENTER HRS HERE'!AG26)</f>
        <v>0</v>
      </c>
      <c r="AH26" s="183">
        <f>$C26*('ENTER HRS HERE'!AH26)</f>
        <v>0</v>
      </c>
      <c r="AI26" s="181">
        <f>$C26*1.5*('ENTER HRS HERE'!AI26)</f>
        <v>0</v>
      </c>
      <c r="AJ26" s="183">
        <f>$C26*('ENTER HRS HERE'!AJ26)</f>
        <v>0</v>
      </c>
      <c r="AK26" s="181">
        <f>$C26*1.5*('ENTER HRS HERE'!AK26)</f>
        <v>0</v>
      </c>
      <c r="AL26" s="183">
        <f>$C26*('ENTER HRS HERE'!AL26)</f>
        <v>0</v>
      </c>
      <c r="AM26" s="181">
        <f>$C26*1.5*('ENTER HRS HERE'!AM26)</f>
        <v>0</v>
      </c>
    </row>
    <row r="27" spans="1:39" ht="15.75" thickBot="1">
      <c r="A27" s="198">
        <f>'ENTER HRS HERE'!A27</f>
        <v>0</v>
      </c>
      <c r="B27" s="195">
        <f>'ENTER HRS HERE'!B27</f>
        <v>0</v>
      </c>
      <c r="C27" s="144">
        <f>'ENTER HRS HERE'!C27</f>
        <v>0</v>
      </c>
      <c r="D27" s="276">
        <f t="shared" si="0"/>
        <v>0</v>
      </c>
      <c r="E27" s="277">
        <f t="shared" si="1"/>
        <v>0</v>
      </c>
      <c r="F27" s="180">
        <f>$C27*('ENTER HRS HERE'!F27)</f>
        <v>0</v>
      </c>
      <c r="G27" s="182">
        <f>$C27*1.5*('ENTER HRS HERE'!G27)</f>
        <v>0</v>
      </c>
      <c r="H27" s="183">
        <f>$C27*('ENTER HRS HERE'!H27)</f>
        <v>0</v>
      </c>
      <c r="I27" s="181">
        <f>$C27*1.5*('ENTER HRS HERE'!I27)</f>
        <v>0</v>
      </c>
      <c r="J27" s="183">
        <f>$C27*('ENTER HRS HERE'!J27)</f>
        <v>0</v>
      </c>
      <c r="K27" s="181">
        <f>$C27*1.5*('ENTER HRS HERE'!K27)</f>
        <v>0</v>
      </c>
      <c r="L27" s="183">
        <f>$C27*('ENTER HRS HERE'!L27)</f>
        <v>0</v>
      </c>
      <c r="M27" s="181">
        <f>$C27*1.5*('ENTER HRS HERE'!M27)</f>
        <v>0</v>
      </c>
      <c r="N27" s="183">
        <f>$C27*('ENTER HRS HERE'!N27)</f>
        <v>0</v>
      </c>
      <c r="O27" s="181">
        <f>$C27*1.5*('ENTER HRS HERE'!O27)</f>
        <v>0</v>
      </c>
      <c r="P27" s="183">
        <f>$C27*('ENTER HRS HERE'!P27)</f>
        <v>0</v>
      </c>
      <c r="Q27" s="181">
        <f>$C27*1.5*('ENTER HRS HERE'!Q27)</f>
        <v>0</v>
      </c>
      <c r="R27" s="183">
        <f>$C27*('ENTER HRS HERE'!R27)</f>
        <v>0</v>
      </c>
      <c r="S27" s="181">
        <f>$C27*1.5*('ENTER HRS HERE'!S27)</f>
        <v>0</v>
      </c>
      <c r="T27" s="183">
        <f>$C27*('ENTER HRS HERE'!T27)</f>
        <v>0</v>
      </c>
      <c r="U27" s="181">
        <f>$C27*1.5*('ENTER HRS HERE'!U27)</f>
        <v>0</v>
      </c>
      <c r="V27" s="183">
        <f>$C27*('ENTER HRS HERE'!V27)</f>
        <v>0</v>
      </c>
      <c r="W27" s="181">
        <f>$C27*1.5*('ENTER HRS HERE'!W27)</f>
        <v>0</v>
      </c>
      <c r="X27" s="183">
        <f>$C27*('ENTER HRS HERE'!X27)</f>
        <v>0</v>
      </c>
      <c r="Y27" s="181">
        <f>$C27*1.5*('ENTER HRS HERE'!Y27)</f>
        <v>0</v>
      </c>
      <c r="Z27" s="183">
        <f>$C27*('ENTER HRS HERE'!Z27)</f>
        <v>0</v>
      </c>
      <c r="AA27" s="181">
        <f>$C27*1.5*('ENTER HRS HERE'!AA27)</f>
        <v>0</v>
      </c>
      <c r="AB27" s="183">
        <f>$C27*('ENTER HRS HERE'!AB27)</f>
        <v>0</v>
      </c>
      <c r="AC27" s="181">
        <f>$C27*1.5*('ENTER HRS HERE'!AC27)</f>
        <v>0</v>
      </c>
      <c r="AD27" s="183">
        <f>$C27*('ENTER HRS HERE'!AD27)</f>
        <v>0</v>
      </c>
      <c r="AE27" s="181">
        <f>$C27*1.5*('ENTER HRS HERE'!AE27)</f>
        <v>0</v>
      </c>
      <c r="AF27" s="183">
        <f>$C27*('ENTER HRS HERE'!AF27)</f>
        <v>0</v>
      </c>
      <c r="AG27" s="181">
        <f>$C27*1.5*('ENTER HRS HERE'!AG27)</f>
        <v>0</v>
      </c>
      <c r="AH27" s="183">
        <f>$C27*('ENTER HRS HERE'!AH27)</f>
        <v>0</v>
      </c>
      <c r="AI27" s="181">
        <f>$C27*1.5*('ENTER HRS HERE'!AI27)</f>
        <v>0</v>
      </c>
      <c r="AJ27" s="183">
        <f>$C27*('ENTER HRS HERE'!AJ27)</f>
        <v>0</v>
      </c>
      <c r="AK27" s="181">
        <f>$C27*1.5*('ENTER HRS HERE'!AK27)</f>
        <v>0</v>
      </c>
      <c r="AL27" s="183">
        <f>$C27*('ENTER HRS HERE'!AL27)</f>
        <v>0</v>
      </c>
      <c r="AM27" s="181">
        <f>$C27*1.5*('ENTER HRS HERE'!AM27)</f>
        <v>0</v>
      </c>
    </row>
    <row r="28" spans="1:39" ht="15.75" thickBot="1">
      <c r="A28" s="198">
        <f>'ENTER HRS HERE'!A28</f>
        <v>0</v>
      </c>
      <c r="B28" s="195">
        <f>'ENTER HRS HERE'!B28</f>
        <v>0</v>
      </c>
      <c r="C28" s="144">
        <f>'ENTER HRS HERE'!C28</f>
        <v>0</v>
      </c>
      <c r="D28" s="276">
        <f t="shared" si="0"/>
        <v>0</v>
      </c>
      <c r="E28" s="277">
        <f t="shared" si="1"/>
        <v>0</v>
      </c>
      <c r="F28" s="180">
        <f>$C28*('ENTER HRS HERE'!F28)</f>
        <v>0</v>
      </c>
      <c r="G28" s="182">
        <f>$C28*1.5*('ENTER HRS HERE'!G28)</f>
        <v>0</v>
      </c>
      <c r="H28" s="183">
        <f>$C28*('ENTER HRS HERE'!H28)</f>
        <v>0</v>
      </c>
      <c r="I28" s="181">
        <f>$C28*1.5*('ENTER HRS HERE'!I28)</f>
        <v>0</v>
      </c>
      <c r="J28" s="183">
        <f>$C28*('ENTER HRS HERE'!J28)</f>
        <v>0</v>
      </c>
      <c r="K28" s="181">
        <f>$C28*1.5*('ENTER HRS HERE'!K28)</f>
        <v>0</v>
      </c>
      <c r="L28" s="183">
        <f>$C28*('ENTER HRS HERE'!L28)</f>
        <v>0</v>
      </c>
      <c r="M28" s="181">
        <f>$C28*1.5*('ENTER HRS HERE'!M28)</f>
        <v>0</v>
      </c>
      <c r="N28" s="183">
        <f>$C28*('ENTER HRS HERE'!N28)</f>
        <v>0</v>
      </c>
      <c r="O28" s="181">
        <f>$C28*1.5*('ENTER HRS HERE'!O28)</f>
        <v>0</v>
      </c>
      <c r="P28" s="183">
        <f>$C28*('ENTER HRS HERE'!P28)</f>
        <v>0</v>
      </c>
      <c r="Q28" s="181">
        <f>$C28*1.5*('ENTER HRS HERE'!Q28)</f>
        <v>0</v>
      </c>
      <c r="R28" s="183">
        <f>$C28*('ENTER HRS HERE'!R28)</f>
        <v>0</v>
      </c>
      <c r="S28" s="181">
        <f>$C28*1.5*('ENTER HRS HERE'!S28)</f>
        <v>0</v>
      </c>
      <c r="T28" s="183">
        <f>$C28*('ENTER HRS HERE'!T28)</f>
        <v>0</v>
      </c>
      <c r="U28" s="181">
        <f>$C28*1.5*('ENTER HRS HERE'!U28)</f>
        <v>0</v>
      </c>
      <c r="V28" s="183">
        <f>$C28*('ENTER HRS HERE'!V28)</f>
        <v>0</v>
      </c>
      <c r="W28" s="181">
        <f>$C28*1.5*('ENTER HRS HERE'!W28)</f>
        <v>0</v>
      </c>
      <c r="X28" s="183">
        <f>$C28*('ENTER HRS HERE'!X28)</f>
        <v>0</v>
      </c>
      <c r="Y28" s="181">
        <f>$C28*1.5*('ENTER HRS HERE'!Y28)</f>
        <v>0</v>
      </c>
      <c r="Z28" s="183">
        <f>$C28*('ENTER HRS HERE'!Z28)</f>
        <v>0</v>
      </c>
      <c r="AA28" s="181">
        <f>$C28*1.5*('ENTER HRS HERE'!AA28)</f>
        <v>0</v>
      </c>
      <c r="AB28" s="183">
        <f>$C28*('ENTER HRS HERE'!AB28)</f>
        <v>0</v>
      </c>
      <c r="AC28" s="181">
        <f>$C28*1.5*('ENTER HRS HERE'!AC28)</f>
        <v>0</v>
      </c>
      <c r="AD28" s="183">
        <f>$C28*('ENTER HRS HERE'!AD28)</f>
        <v>0</v>
      </c>
      <c r="AE28" s="181">
        <f>$C28*1.5*('ENTER HRS HERE'!AE28)</f>
        <v>0</v>
      </c>
      <c r="AF28" s="183">
        <f>$C28*('ENTER HRS HERE'!AF28)</f>
        <v>0</v>
      </c>
      <c r="AG28" s="181">
        <f>$C28*1.5*('ENTER HRS HERE'!AG28)</f>
        <v>0</v>
      </c>
      <c r="AH28" s="183">
        <f>$C28*('ENTER HRS HERE'!AH28)</f>
        <v>0</v>
      </c>
      <c r="AI28" s="181">
        <f>$C28*1.5*('ENTER HRS HERE'!AI28)</f>
        <v>0</v>
      </c>
      <c r="AJ28" s="183">
        <f>$C28*('ENTER HRS HERE'!AJ28)</f>
        <v>0</v>
      </c>
      <c r="AK28" s="181">
        <f>$C28*1.5*('ENTER HRS HERE'!AK28)</f>
        <v>0</v>
      </c>
      <c r="AL28" s="183">
        <f>$C28*('ENTER HRS HERE'!AL28)</f>
        <v>0</v>
      </c>
      <c r="AM28" s="181">
        <f>$C28*1.5*('ENTER HRS HERE'!AM28)</f>
        <v>0</v>
      </c>
    </row>
    <row r="29" spans="1:39" ht="15.75" thickBot="1">
      <c r="A29" s="198">
        <f>'ENTER HRS HERE'!A29</f>
        <v>0</v>
      </c>
      <c r="B29" s="195">
        <f>'ENTER HRS HERE'!B29</f>
        <v>0</v>
      </c>
      <c r="C29" s="144">
        <f>'ENTER HRS HERE'!C29</f>
        <v>0</v>
      </c>
      <c r="D29" s="276">
        <f t="shared" si="0"/>
        <v>0</v>
      </c>
      <c r="E29" s="277">
        <f t="shared" si="1"/>
        <v>0</v>
      </c>
      <c r="F29" s="180">
        <f>$C29*('ENTER HRS HERE'!F29)</f>
        <v>0</v>
      </c>
      <c r="G29" s="182">
        <f>$C29*1.5*('ENTER HRS HERE'!G29)</f>
        <v>0</v>
      </c>
      <c r="H29" s="183">
        <f>$C29*('ENTER HRS HERE'!H29)</f>
        <v>0</v>
      </c>
      <c r="I29" s="181">
        <f>$C29*1.5*('ENTER HRS HERE'!I29)</f>
        <v>0</v>
      </c>
      <c r="J29" s="183">
        <f>$C29*('ENTER HRS HERE'!J29)</f>
        <v>0</v>
      </c>
      <c r="K29" s="181">
        <f>$C29*1.5*('ENTER HRS HERE'!K29)</f>
        <v>0</v>
      </c>
      <c r="L29" s="183">
        <f>$C29*('ENTER HRS HERE'!L29)</f>
        <v>0</v>
      </c>
      <c r="M29" s="181">
        <f>$C29*1.5*('ENTER HRS HERE'!M29)</f>
        <v>0</v>
      </c>
      <c r="N29" s="183">
        <f>$C29*('ENTER HRS HERE'!N29)</f>
        <v>0</v>
      </c>
      <c r="O29" s="181">
        <f>$C29*1.5*('ENTER HRS HERE'!O29)</f>
        <v>0</v>
      </c>
      <c r="P29" s="183">
        <f>$C29*('ENTER HRS HERE'!P29)</f>
        <v>0</v>
      </c>
      <c r="Q29" s="181">
        <f>$C29*1.5*('ENTER HRS HERE'!Q29)</f>
        <v>0</v>
      </c>
      <c r="R29" s="183">
        <f>$C29*('ENTER HRS HERE'!R29)</f>
        <v>0</v>
      </c>
      <c r="S29" s="181">
        <f>$C29*1.5*('ENTER HRS HERE'!S29)</f>
        <v>0</v>
      </c>
      <c r="T29" s="183">
        <f>$C29*('ENTER HRS HERE'!T29)</f>
        <v>0</v>
      </c>
      <c r="U29" s="181">
        <f>$C29*1.5*('ENTER HRS HERE'!U29)</f>
        <v>0</v>
      </c>
      <c r="V29" s="183">
        <f>$C29*('ENTER HRS HERE'!V29)</f>
        <v>0</v>
      </c>
      <c r="W29" s="181">
        <f>$C29*1.5*('ENTER HRS HERE'!W29)</f>
        <v>0</v>
      </c>
      <c r="X29" s="183">
        <f>$C29*('ENTER HRS HERE'!X29)</f>
        <v>0</v>
      </c>
      <c r="Y29" s="181">
        <f>$C29*1.5*('ENTER HRS HERE'!Y29)</f>
        <v>0</v>
      </c>
      <c r="Z29" s="183">
        <f>$C29*('ENTER HRS HERE'!Z29)</f>
        <v>0</v>
      </c>
      <c r="AA29" s="181">
        <f>$C29*1.5*('ENTER HRS HERE'!AA29)</f>
        <v>0</v>
      </c>
      <c r="AB29" s="183">
        <f>$C29*('ENTER HRS HERE'!AB29)</f>
        <v>0</v>
      </c>
      <c r="AC29" s="181">
        <f>$C29*1.5*('ENTER HRS HERE'!AC29)</f>
        <v>0</v>
      </c>
      <c r="AD29" s="183">
        <f>$C29*('ENTER HRS HERE'!AD29)</f>
        <v>0</v>
      </c>
      <c r="AE29" s="181">
        <f>$C29*1.5*('ENTER HRS HERE'!AE29)</f>
        <v>0</v>
      </c>
      <c r="AF29" s="183">
        <f>$C29*('ENTER HRS HERE'!AF29)</f>
        <v>0</v>
      </c>
      <c r="AG29" s="181">
        <f>$C29*1.5*('ENTER HRS HERE'!AG29)</f>
        <v>0</v>
      </c>
      <c r="AH29" s="183">
        <f>$C29*('ENTER HRS HERE'!AH29)</f>
        <v>0</v>
      </c>
      <c r="AI29" s="181">
        <f>$C29*1.5*('ENTER HRS HERE'!AI29)</f>
        <v>0</v>
      </c>
      <c r="AJ29" s="183">
        <f>$C29*('ENTER HRS HERE'!AJ29)</f>
        <v>0</v>
      </c>
      <c r="AK29" s="181">
        <f>$C29*1.5*('ENTER HRS HERE'!AK29)</f>
        <v>0</v>
      </c>
      <c r="AL29" s="183">
        <f>$C29*('ENTER HRS HERE'!AL29)</f>
        <v>0</v>
      </c>
      <c r="AM29" s="181">
        <f>$C29*1.5*('ENTER HRS HERE'!AM29)</f>
        <v>0</v>
      </c>
    </row>
    <row r="30" spans="1:39" ht="15.75" thickBot="1">
      <c r="A30" s="198">
        <f>'ENTER HRS HERE'!A30</f>
        <v>0</v>
      </c>
      <c r="B30" s="195">
        <f>'ENTER HRS HERE'!B30</f>
        <v>0</v>
      </c>
      <c r="C30" s="144">
        <f>'ENTER HRS HERE'!C30</f>
        <v>0</v>
      </c>
      <c r="D30" s="276">
        <f t="shared" si="0"/>
        <v>0</v>
      </c>
      <c r="E30" s="277">
        <f t="shared" si="1"/>
        <v>0</v>
      </c>
      <c r="F30" s="180">
        <f>$C30*('ENTER HRS HERE'!F30)</f>
        <v>0</v>
      </c>
      <c r="G30" s="182">
        <f>$C30*1.5*('ENTER HRS HERE'!G30)</f>
        <v>0</v>
      </c>
      <c r="H30" s="183">
        <f>$C30*('ENTER HRS HERE'!H30)</f>
        <v>0</v>
      </c>
      <c r="I30" s="181">
        <f>$C30*1.5*('ENTER HRS HERE'!I30)</f>
        <v>0</v>
      </c>
      <c r="J30" s="183">
        <f>$C30*('ENTER HRS HERE'!J30)</f>
        <v>0</v>
      </c>
      <c r="K30" s="181">
        <f>$C30*1.5*('ENTER HRS HERE'!K30)</f>
        <v>0</v>
      </c>
      <c r="L30" s="183">
        <f>$C30*('ENTER HRS HERE'!L30)</f>
        <v>0</v>
      </c>
      <c r="M30" s="181">
        <f>$C30*1.5*('ENTER HRS HERE'!M30)</f>
        <v>0</v>
      </c>
      <c r="N30" s="183">
        <f>$C30*('ENTER HRS HERE'!N30)</f>
        <v>0</v>
      </c>
      <c r="O30" s="181">
        <f>$C30*1.5*('ENTER HRS HERE'!O30)</f>
        <v>0</v>
      </c>
      <c r="P30" s="183">
        <f>$C30*('ENTER HRS HERE'!P30)</f>
        <v>0</v>
      </c>
      <c r="Q30" s="181">
        <f>$C30*1.5*('ENTER HRS HERE'!Q30)</f>
        <v>0</v>
      </c>
      <c r="R30" s="183">
        <f>$C30*('ENTER HRS HERE'!R30)</f>
        <v>0</v>
      </c>
      <c r="S30" s="181">
        <f>$C30*1.5*('ENTER HRS HERE'!S30)</f>
        <v>0</v>
      </c>
      <c r="T30" s="183">
        <f>$C30*('ENTER HRS HERE'!T30)</f>
        <v>0</v>
      </c>
      <c r="U30" s="181">
        <f>$C30*1.5*('ENTER HRS HERE'!U30)</f>
        <v>0</v>
      </c>
      <c r="V30" s="183">
        <f>$C30*('ENTER HRS HERE'!V30)</f>
        <v>0</v>
      </c>
      <c r="W30" s="181">
        <f>$C30*1.5*('ENTER HRS HERE'!W30)</f>
        <v>0</v>
      </c>
      <c r="X30" s="183">
        <f>$C30*('ENTER HRS HERE'!X30)</f>
        <v>0</v>
      </c>
      <c r="Y30" s="181">
        <f>$C30*1.5*('ENTER HRS HERE'!Y30)</f>
        <v>0</v>
      </c>
      <c r="Z30" s="183">
        <f>$C30*('ENTER HRS HERE'!Z30)</f>
        <v>0</v>
      </c>
      <c r="AA30" s="181">
        <f>$C30*1.5*('ENTER HRS HERE'!AA30)</f>
        <v>0</v>
      </c>
      <c r="AB30" s="183">
        <f>$C30*('ENTER HRS HERE'!AB30)</f>
        <v>0</v>
      </c>
      <c r="AC30" s="181">
        <f>$C30*1.5*('ENTER HRS HERE'!AC30)</f>
        <v>0</v>
      </c>
      <c r="AD30" s="183">
        <f>$C30*('ENTER HRS HERE'!AD30)</f>
        <v>0</v>
      </c>
      <c r="AE30" s="181">
        <f>$C30*1.5*('ENTER HRS HERE'!AE30)</f>
        <v>0</v>
      </c>
      <c r="AF30" s="183">
        <f>$C30*('ENTER HRS HERE'!AF30)</f>
        <v>0</v>
      </c>
      <c r="AG30" s="181">
        <f>$C30*1.5*('ENTER HRS HERE'!AG30)</f>
        <v>0</v>
      </c>
      <c r="AH30" s="183">
        <f>$C30*('ENTER HRS HERE'!AH30)</f>
        <v>0</v>
      </c>
      <c r="AI30" s="181">
        <f>$C30*1.5*('ENTER HRS HERE'!AI30)</f>
        <v>0</v>
      </c>
      <c r="AJ30" s="183">
        <f>$C30*('ENTER HRS HERE'!AJ30)</f>
        <v>0</v>
      </c>
      <c r="AK30" s="181">
        <f>$C30*1.5*('ENTER HRS HERE'!AK30)</f>
        <v>0</v>
      </c>
      <c r="AL30" s="183">
        <f>$C30*('ENTER HRS HERE'!AL30)</f>
        <v>0</v>
      </c>
      <c r="AM30" s="181">
        <f>$C30*1.5*('ENTER HRS HERE'!AM30)</f>
        <v>0</v>
      </c>
    </row>
    <row r="31" spans="1:39" ht="15.75" thickBot="1">
      <c r="A31" s="198">
        <f>'ENTER HRS HERE'!A31</f>
        <v>0</v>
      </c>
      <c r="B31" s="195">
        <f>'ENTER HRS HERE'!B31</f>
        <v>0</v>
      </c>
      <c r="C31" s="144">
        <f>'ENTER HRS HERE'!C31</f>
        <v>0</v>
      </c>
      <c r="D31" s="276">
        <f t="shared" si="0"/>
        <v>0</v>
      </c>
      <c r="E31" s="277">
        <f t="shared" si="1"/>
        <v>0</v>
      </c>
      <c r="F31" s="180">
        <f>$C31*('ENTER HRS HERE'!F31)</f>
        <v>0</v>
      </c>
      <c r="G31" s="182">
        <f>$C31*1.5*('ENTER HRS HERE'!G31)</f>
        <v>0</v>
      </c>
      <c r="H31" s="183">
        <f>$C31*('ENTER HRS HERE'!H31)</f>
        <v>0</v>
      </c>
      <c r="I31" s="181">
        <f>$C31*1.5*('ENTER HRS HERE'!I31)</f>
        <v>0</v>
      </c>
      <c r="J31" s="183">
        <f>$C31*('ENTER HRS HERE'!J31)</f>
        <v>0</v>
      </c>
      <c r="K31" s="181">
        <f>$C31*1.5*('ENTER HRS HERE'!K31)</f>
        <v>0</v>
      </c>
      <c r="L31" s="183">
        <f>$C31*('ENTER HRS HERE'!L31)</f>
        <v>0</v>
      </c>
      <c r="M31" s="181">
        <f>$C31*1.5*('ENTER HRS HERE'!M31)</f>
        <v>0</v>
      </c>
      <c r="N31" s="183">
        <f>$C31*('ENTER HRS HERE'!N31)</f>
        <v>0</v>
      </c>
      <c r="O31" s="181">
        <f>$C31*1.5*('ENTER HRS HERE'!O31)</f>
        <v>0</v>
      </c>
      <c r="P31" s="183">
        <f>$C31*('ENTER HRS HERE'!P31)</f>
        <v>0</v>
      </c>
      <c r="Q31" s="181">
        <f>$C31*1.5*('ENTER HRS HERE'!Q31)</f>
        <v>0</v>
      </c>
      <c r="R31" s="183">
        <f>$C31*('ENTER HRS HERE'!R31)</f>
        <v>0</v>
      </c>
      <c r="S31" s="181">
        <f>$C31*1.5*('ENTER HRS HERE'!S31)</f>
        <v>0</v>
      </c>
      <c r="T31" s="183">
        <f>$C31*('ENTER HRS HERE'!T31)</f>
        <v>0</v>
      </c>
      <c r="U31" s="181">
        <f>$C31*1.5*('ENTER HRS HERE'!U31)</f>
        <v>0</v>
      </c>
      <c r="V31" s="183">
        <f>$C31*('ENTER HRS HERE'!V31)</f>
        <v>0</v>
      </c>
      <c r="W31" s="181">
        <f>$C31*1.5*('ENTER HRS HERE'!W31)</f>
        <v>0</v>
      </c>
      <c r="X31" s="183">
        <f>$C31*('ENTER HRS HERE'!X31)</f>
        <v>0</v>
      </c>
      <c r="Y31" s="181">
        <f>$C31*1.5*('ENTER HRS HERE'!Y31)</f>
        <v>0</v>
      </c>
      <c r="Z31" s="183">
        <f>$C31*('ENTER HRS HERE'!Z31)</f>
        <v>0</v>
      </c>
      <c r="AA31" s="181">
        <f>$C31*1.5*('ENTER HRS HERE'!AA31)</f>
        <v>0</v>
      </c>
      <c r="AB31" s="183">
        <f>$C31*('ENTER HRS HERE'!AB31)</f>
        <v>0</v>
      </c>
      <c r="AC31" s="181">
        <f>$C31*1.5*('ENTER HRS HERE'!AC31)</f>
        <v>0</v>
      </c>
      <c r="AD31" s="183">
        <f>$C31*('ENTER HRS HERE'!AD31)</f>
        <v>0</v>
      </c>
      <c r="AE31" s="181">
        <f>$C31*1.5*('ENTER HRS HERE'!AE31)</f>
        <v>0</v>
      </c>
      <c r="AF31" s="183">
        <f>$C31*('ENTER HRS HERE'!AF31)</f>
        <v>0</v>
      </c>
      <c r="AG31" s="181">
        <f>$C31*1.5*('ENTER HRS HERE'!AG31)</f>
        <v>0</v>
      </c>
      <c r="AH31" s="183">
        <f>$C31*('ENTER HRS HERE'!AH31)</f>
        <v>0</v>
      </c>
      <c r="AI31" s="181">
        <f>$C31*1.5*('ENTER HRS HERE'!AI31)</f>
        <v>0</v>
      </c>
      <c r="AJ31" s="183">
        <f>$C31*('ENTER HRS HERE'!AJ31)</f>
        <v>0</v>
      </c>
      <c r="AK31" s="181">
        <f>$C31*1.5*('ENTER HRS HERE'!AK31)</f>
        <v>0</v>
      </c>
      <c r="AL31" s="183">
        <f>$C31*('ENTER HRS HERE'!AL31)</f>
        <v>0</v>
      </c>
      <c r="AM31" s="181">
        <f>$C31*1.5*('ENTER HRS HERE'!AM31)</f>
        <v>0</v>
      </c>
    </row>
    <row r="32" spans="1:39" ht="15.75" thickBot="1">
      <c r="A32" s="198">
        <f>'ENTER HRS HERE'!A32</f>
        <v>0</v>
      </c>
      <c r="B32" s="195">
        <f>'ENTER HRS HERE'!B32</f>
        <v>0</v>
      </c>
      <c r="C32" s="144">
        <f>'ENTER HRS HERE'!C32</f>
        <v>0</v>
      </c>
      <c r="D32" s="276">
        <f t="shared" si="0"/>
        <v>0</v>
      </c>
      <c r="E32" s="277">
        <f t="shared" si="1"/>
        <v>0</v>
      </c>
      <c r="F32" s="180">
        <f>$C32*('ENTER HRS HERE'!F32)</f>
        <v>0</v>
      </c>
      <c r="G32" s="182">
        <f>$C32*1.5*('ENTER HRS HERE'!G32)</f>
        <v>0</v>
      </c>
      <c r="H32" s="183">
        <f>$C32*('ENTER HRS HERE'!H32)</f>
        <v>0</v>
      </c>
      <c r="I32" s="181">
        <f>$C32*1.5*('ENTER HRS HERE'!I32)</f>
        <v>0</v>
      </c>
      <c r="J32" s="183">
        <f>$C32*('ENTER HRS HERE'!J32)</f>
        <v>0</v>
      </c>
      <c r="K32" s="181">
        <f>$C32*1.5*('ENTER HRS HERE'!K32)</f>
        <v>0</v>
      </c>
      <c r="L32" s="183">
        <f>$C32*('ENTER HRS HERE'!L32)</f>
        <v>0</v>
      </c>
      <c r="M32" s="181">
        <f>$C32*1.5*('ENTER HRS HERE'!M32)</f>
        <v>0</v>
      </c>
      <c r="N32" s="183">
        <f>$C32*('ENTER HRS HERE'!N32)</f>
        <v>0</v>
      </c>
      <c r="O32" s="181">
        <f>$C32*1.5*('ENTER HRS HERE'!O32)</f>
        <v>0</v>
      </c>
      <c r="P32" s="183">
        <f>$C32*('ENTER HRS HERE'!P32)</f>
        <v>0</v>
      </c>
      <c r="Q32" s="181">
        <f>$C32*1.5*('ENTER HRS HERE'!Q32)</f>
        <v>0</v>
      </c>
      <c r="R32" s="183">
        <f>$C32*('ENTER HRS HERE'!R32)</f>
        <v>0</v>
      </c>
      <c r="S32" s="181">
        <f>$C32*1.5*('ENTER HRS HERE'!S32)</f>
        <v>0</v>
      </c>
      <c r="T32" s="183">
        <f>$C32*('ENTER HRS HERE'!T32)</f>
        <v>0</v>
      </c>
      <c r="U32" s="181">
        <f>$C32*1.5*('ENTER HRS HERE'!U32)</f>
        <v>0</v>
      </c>
      <c r="V32" s="183">
        <f>$C32*('ENTER HRS HERE'!V32)</f>
        <v>0</v>
      </c>
      <c r="W32" s="181">
        <f>$C32*1.5*('ENTER HRS HERE'!W32)</f>
        <v>0</v>
      </c>
      <c r="X32" s="183">
        <f>$C32*('ENTER HRS HERE'!X32)</f>
        <v>0</v>
      </c>
      <c r="Y32" s="181">
        <f>$C32*1.5*('ENTER HRS HERE'!Y32)</f>
        <v>0</v>
      </c>
      <c r="Z32" s="183">
        <f>$C32*('ENTER HRS HERE'!Z32)</f>
        <v>0</v>
      </c>
      <c r="AA32" s="181">
        <f>$C32*1.5*('ENTER HRS HERE'!AA32)</f>
        <v>0</v>
      </c>
      <c r="AB32" s="183">
        <f>$C32*('ENTER HRS HERE'!AB32)</f>
        <v>0</v>
      </c>
      <c r="AC32" s="181">
        <f>$C32*1.5*('ENTER HRS HERE'!AC32)</f>
        <v>0</v>
      </c>
      <c r="AD32" s="183">
        <f>$C32*('ENTER HRS HERE'!AD32)</f>
        <v>0</v>
      </c>
      <c r="AE32" s="181">
        <f>$C32*1.5*('ENTER HRS HERE'!AE32)</f>
        <v>0</v>
      </c>
      <c r="AF32" s="183">
        <f>$C32*('ENTER HRS HERE'!AF32)</f>
        <v>0</v>
      </c>
      <c r="AG32" s="181">
        <f>$C32*1.5*('ENTER HRS HERE'!AG32)</f>
        <v>0</v>
      </c>
      <c r="AH32" s="183">
        <f>$C32*('ENTER HRS HERE'!AH32)</f>
        <v>0</v>
      </c>
      <c r="AI32" s="181">
        <f>$C32*1.5*('ENTER HRS HERE'!AI32)</f>
        <v>0</v>
      </c>
      <c r="AJ32" s="183">
        <f>$C32*('ENTER HRS HERE'!AJ32)</f>
        <v>0</v>
      </c>
      <c r="AK32" s="181">
        <f>$C32*1.5*('ENTER HRS HERE'!AK32)</f>
        <v>0</v>
      </c>
      <c r="AL32" s="183">
        <f>$C32*('ENTER HRS HERE'!AL32)</f>
        <v>0</v>
      </c>
      <c r="AM32" s="181">
        <f>$C32*1.5*('ENTER HRS HERE'!AM32)</f>
        <v>0</v>
      </c>
    </row>
    <row r="33" spans="1:39" ht="15.75" thickBot="1">
      <c r="A33" s="198">
        <f>'ENTER HRS HERE'!A33</f>
        <v>0</v>
      </c>
      <c r="B33" s="195">
        <f>'ENTER HRS HERE'!B33</f>
        <v>0</v>
      </c>
      <c r="C33" s="144">
        <f>'ENTER HRS HERE'!C33</f>
        <v>0</v>
      </c>
      <c r="D33" s="276">
        <f t="shared" si="0"/>
        <v>0</v>
      </c>
      <c r="E33" s="277">
        <f t="shared" si="1"/>
        <v>0</v>
      </c>
      <c r="F33" s="180">
        <f>$C33*('ENTER HRS HERE'!F33)</f>
        <v>0</v>
      </c>
      <c r="G33" s="182">
        <f>$C33*1.5*('ENTER HRS HERE'!G33)</f>
        <v>0</v>
      </c>
      <c r="H33" s="183">
        <f>$C33*('ENTER HRS HERE'!H33)</f>
        <v>0</v>
      </c>
      <c r="I33" s="181">
        <f>$C33*1.5*('ENTER HRS HERE'!I33)</f>
        <v>0</v>
      </c>
      <c r="J33" s="183">
        <f>$C33*('ENTER HRS HERE'!J33)</f>
        <v>0</v>
      </c>
      <c r="K33" s="181">
        <f>$C33*1.5*('ENTER HRS HERE'!K33)</f>
        <v>0</v>
      </c>
      <c r="L33" s="183">
        <f>$C33*('ENTER HRS HERE'!L33)</f>
        <v>0</v>
      </c>
      <c r="M33" s="181">
        <f>$C33*1.5*('ENTER HRS HERE'!M33)</f>
        <v>0</v>
      </c>
      <c r="N33" s="183">
        <f>$C33*('ENTER HRS HERE'!N33)</f>
        <v>0</v>
      </c>
      <c r="O33" s="181">
        <f>$C33*1.5*('ENTER HRS HERE'!O33)</f>
        <v>0</v>
      </c>
      <c r="P33" s="183">
        <f>$C33*('ENTER HRS HERE'!P33)</f>
        <v>0</v>
      </c>
      <c r="Q33" s="181">
        <f>$C33*1.5*('ENTER HRS HERE'!Q33)</f>
        <v>0</v>
      </c>
      <c r="R33" s="183">
        <f>$C33*('ENTER HRS HERE'!R33)</f>
        <v>0</v>
      </c>
      <c r="S33" s="181">
        <f>$C33*1.5*('ENTER HRS HERE'!S33)</f>
        <v>0</v>
      </c>
      <c r="T33" s="183">
        <f>$C33*('ENTER HRS HERE'!T33)</f>
        <v>0</v>
      </c>
      <c r="U33" s="181">
        <f>$C33*1.5*('ENTER HRS HERE'!U33)</f>
        <v>0</v>
      </c>
      <c r="V33" s="183">
        <f>$C33*('ENTER HRS HERE'!V33)</f>
        <v>0</v>
      </c>
      <c r="W33" s="181">
        <f>$C33*1.5*('ENTER HRS HERE'!W33)</f>
        <v>0</v>
      </c>
      <c r="X33" s="183">
        <f>$C33*('ENTER HRS HERE'!X33)</f>
        <v>0</v>
      </c>
      <c r="Y33" s="181">
        <f>$C33*1.5*('ENTER HRS HERE'!Y33)</f>
        <v>0</v>
      </c>
      <c r="Z33" s="183">
        <f>$C33*('ENTER HRS HERE'!Z33)</f>
        <v>0</v>
      </c>
      <c r="AA33" s="181">
        <f>$C33*1.5*('ENTER HRS HERE'!AA33)</f>
        <v>0</v>
      </c>
      <c r="AB33" s="183">
        <f>$C33*('ENTER HRS HERE'!AB33)</f>
        <v>0</v>
      </c>
      <c r="AC33" s="181">
        <f>$C33*1.5*('ENTER HRS HERE'!AC33)</f>
        <v>0</v>
      </c>
      <c r="AD33" s="183">
        <f>$C33*('ENTER HRS HERE'!AD33)</f>
        <v>0</v>
      </c>
      <c r="AE33" s="181">
        <f>$C33*1.5*('ENTER HRS HERE'!AE33)</f>
        <v>0</v>
      </c>
      <c r="AF33" s="183">
        <f>$C33*('ENTER HRS HERE'!AF33)</f>
        <v>0</v>
      </c>
      <c r="AG33" s="181">
        <f>$C33*1.5*('ENTER HRS HERE'!AG33)</f>
        <v>0</v>
      </c>
      <c r="AH33" s="183">
        <f>$C33*('ENTER HRS HERE'!AH33)</f>
        <v>0</v>
      </c>
      <c r="AI33" s="181">
        <f>$C33*1.5*('ENTER HRS HERE'!AI33)</f>
        <v>0</v>
      </c>
      <c r="AJ33" s="183">
        <f>$C33*('ENTER HRS HERE'!AJ33)</f>
        <v>0</v>
      </c>
      <c r="AK33" s="181">
        <f>$C33*1.5*('ENTER HRS HERE'!AK33)</f>
        <v>0</v>
      </c>
      <c r="AL33" s="183">
        <f>$C33*('ENTER HRS HERE'!AL33)</f>
        <v>0</v>
      </c>
      <c r="AM33" s="181">
        <f>$C33*1.5*('ENTER HRS HERE'!AM33)</f>
        <v>0</v>
      </c>
    </row>
    <row r="34" spans="1:39" ht="15.75" thickBot="1">
      <c r="A34" s="198">
        <f>'ENTER HRS HERE'!A34</f>
        <v>0</v>
      </c>
      <c r="B34" s="195">
        <f>'ENTER HRS HERE'!B34</f>
        <v>0</v>
      </c>
      <c r="C34" s="144">
        <f>'ENTER HRS HERE'!C34</f>
        <v>0</v>
      </c>
      <c r="D34" s="276">
        <f t="shared" si="0"/>
        <v>0</v>
      </c>
      <c r="E34" s="277">
        <f t="shared" si="1"/>
        <v>0</v>
      </c>
      <c r="F34" s="180">
        <f>$C34*('ENTER HRS HERE'!F34)</f>
        <v>0</v>
      </c>
      <c r="G34" s="182">
        <f>$C34*1.5*('ENTER HRS HERE'!G34)</f>
        <v>0</v>
      </c>
      <c r="H34" s="183">
        <f>$C34*('ENTER HRS HERE'!H34)</f>
        <v>0</v>
      </c>
      <c r="I34" s="181">
        <f>$C34*1.5*('ENTER HRS HERE'!I34)</f>
        <v>0</v>
      </c>
      <c r="J34" s="183">
        <f>$C34*('ENTER HRS HERE'!J34)</f>
        <v>0</v>
      </c>
      <c r="K34" s="181">
        <f>$C34*1.5*('ENTER HRS HERE'!K34)</f>
        <v>0</v>
      </c>
      <c r="L34" s="183">
        <f>$C34*('ENTER HRS HERE'!L34)</f>
        <v>0</v>
      </c>
      <c r="M34" s="181">
        <f>$C34*1.5*('ENTER HRS HERE'!M34)</f>
        <v>0</v>
      </c>
      <c r="N34" s="183">
        <f>$C34*('ENTER HRS HERE'!N34)</f>
        <v>0</v>
      </c>
      <c r="O34" s="181">
        <f>$C34*1.5*('ENTER HRS HERE'!O34)</f>
        <v>0</v>
      </c>
      <c r="P34" s="183">
        <f>$C34*('ENTER HRS HERE'!P34)</f>
        <v>0</v>
      </c>
      <c r="Q34" s="181">
        <f>$C34*1.5*('ENTER HRS HERE'!Q34)</f>
        <v>0</v>
      </c>
      <c r="R34" s="183">
        <f>$C34*('ENTER HRS HERE'!R34)</f>
        <v>0</v>
      </c>
      <c r="S34" s="181">
        <f>$C34*1.5*('ENTER HRS HERE'!S34)</f>
        <v>0</v>
      </c>
      <c r="T34" s="183">
        <f>$C34*('ENTER HRS HERE'!T34)</f>
        <v>0</v>
      </c>
      <c r="U34" s="181">
        <f>$C34*1.5*('ENTER HRS HERE'!U34)</f>
        <v>0</v>
      </c>
      <c r="V34" s="183">
        <f>$C34*('ENTER HRS HERE'!V34)</f>
        <v>0</v>
      </c>
      <c r="W34" s="181">
        <f>$C34*1.5*('ENTER HRS HERE'!W34)</f>
        <v>0</v>
      </c>
      <c r="X34" s="183">
        <f>$C34*('ENTER HRS HERE'!X34)</f>
        <v>0</v>
      </c>
      <c r="Y34" s="181">
        <f>$C34*1.5*('ENTER HRS HERE'!Y34)</f>
        <v>0</v>
      </c>
      <c r="Z34" s="183">
        <f>$C34*('ENTER HRS HERE'!Z34)</f>
        <v>0</v>
      </c>
      <c r="AA34" s="181">
        <f>$C34*1.5*('ENTER HRS HERE'!AA34)</f>
        <v>0</v>
      </c>
      <c r="AB34" s="183">
        <f>$C34*('ENTER HRS HERE'!AB34)</f>
        <v>0</v>
      </c>
      <c r="AC34" s="181">
        <f>$C34*1.5*('ENTER HRS HERE'!AC34)</f>
        <v>0</v>
      </c>
      <c r="AD34" s="183">
        <f>$C34*('ENTER HRS HERE'!AD34)</f>
        <v>0</v>
      </c>
      <c r="AE34" s="181">
        <f>$C34*1.5*('ENTER HRS HERE'!AE34)</f>
        <v>0</v>
      </c>
      <c r="AF34" s="183">
        <f>$C34*('ENTER HRS HERE'!AF34)</f>
        <v>0</v>
      </c>
      <c r="AG34" s="181">
        <f>$C34*1.5*('ENTER HRS HERE'!AG34)</f>
        <v>0</v>
      </c>
      <c r="AH34" s="183">
        <f>$C34*('ENTER HRS HERE'!AH34)</f>
        <v>0</v>
      </c>
      <c r="AI34" s="181">
        <f>$C34*1.5*('ENTER HRS HERE'!AI34)</f>
        <v>0</v>
      </c>
      <c r="AJ34" s="183">
        <f>$C34*('ENTER HRS HERE'!AJ34)</f>
        <v>0</v>
      </c>
      <c r="AK34" s="181">
        <f>$C34*1.5*('ENTER HRS HERE'!AK34)</f>
        <v>0</v>
      </c>
      <c r="AL34" s="183">
        <f>$C34*('ENTER HRS HERE'!AL34)</f>
        <v>0</v>
      </c>
      <c r="AM34" s="181">
        <f>$C34*1.5*('ENTER HRS HERE'!AM34)</f>
        <v>0</v>
      </c>
    </row>
    <row r="35" spans="1:39" ht="15.75" thickBot="1">
      <c r="A35" s="198">
        <f>'ENTER HRS HERE'!A35</f>
        <v>0</v>
      </c>
      <c r="B35" s="195">
        <f>'ENTER HRS HERE'!B35</f>
        <v>0</v>
      </c>
      <c r="C35" s="144">
        <f>'ENTER HRS HERE'!C35</f>
        <v>0</v>
      </c>
      <c r="D35" s="276">
        <f t="shared" si="0"/>
        <v>0</v>
      </c>
      <c r="E35" s="277">
        <f t="shared" si="1"/>
        <v>0</v>
      </c>
      <c r="F35" s="180">
        <f>$C35*('ENTER HRS HERE'!F35)</f>
        <v>0</v>
      </c>
      <c r="G35" s="182">
        <f>$C35*1.5*('ENTER HRS HERE'!G35)</f>
        <v>0</v>
      </c>
      <c r="H35" s="183">
        <f>$C35*('ENTER HRS HERE'!H35)</f>
        <v>0</v>
      </c>
      <c r="I35" s="181">
        <f>$C35*1.5*('ENTER HRS HERE'!I35)</f>
        <v>0</v>
      </c>
      <c r="J35" s="183">
        <f>$C35*('ENTER HRS HERE'!J35)</f>
        <v>0</v>
      </c>
      <c r="K35" s="181">
        <f>$C35*1.5*('ENTER HRS HERE'!K35)</f>
        <v>0</v>
      </c>
      <c r="L35" s="183">
        <f>$C35*('ENTER HRS HERE'!L35)</f>
        <v>0</v>
      </c>
      <c r="M35" s="181">
        <f>$C35*1.5*('ENTER HRS HERE'!M35)</f>
        <v>0</v>
      </c>
      <c r="N35" s="183">
        <f>$C35*('ENTER HRS HERE'!N35)</f>
        <v>0</v>
      </c>
      <c r="O35" s="181">
        <f>$C35*1.5*('ENTER HRS HERE'!O35)</f>
        <v>0</v>
      </c>
      <c r="P35" s="183">
        <f>$C35*('ENTER HRS HERE'!P35)</f>
        <v>0</v>
      </c>
      <c r="Q35" s="181">
        <f>$C35*1.5*('ENTER HRS HERE'!Q35)</f>
        <v>0</v>
      </c>
      <c r="R35" s="183">
        <f>$C35*('ENTER HRS HERE'!R35)</f>
        <v>0</v>
      </c>
      <c r="S35" s="181">
        <f>$C35*1.5*('ENTER HRS HERE'!S35)</f>
        <v>0</v>
      </c>
      <c r="T35" s="183">
        <f>$C35*('ENTER HRS HERE'!T35)</f>
        <v>0</v>
      </c>
      <c r="U35" s="181">
        <f>$C35*1.5*('ENTER HRS HERE'!U35)</f>
        <v>0</v>
      </c>
      <c r="V35" s="183">
        <f>$C35*('ENTER HRS HERE'!V35)</f>
        <v>0</v>
      </c>
      <c r="W35" s="181">
        <f>$C35*1.5*('ENTER HRS HERE'!W35)</f>
        <v>0</v>
      </c>
      <c r="X35" s="183">
        <f>$C35*('ENTER HRS HERE'!X35)</f>
        <v>0</v>
      </c>
      <c r="Y35" s="181">
        <f>$C35*1.5*('ENTER HRS HERE'!Y35)</f>
        <v>0</v>
      </c>
      <c r="Z35" s="183">
        <f>$C35*('ENTER HRS HERE'!Z35)</f>
        <v>0</v>
      </c>
      <c r="AA35" s="181">
        <f>$C35*1.5*('ENTER HRS HERE'!AA35)</f>
        <v>0</v>
      </c>
      <c r="AB35" s="183">
        <f>$C35*('ENTER HRS HERE'!AB35)</f>
        <v>0</v>
      </c>
      <c r="AC35" s="181">
        <f>$C35*1.5*('ENTER HRS HERE'!AC35)</f>
        <v>0</v>
      </c>
      <c r="AD35" s="183">
        <f>$C35*('ENTER HRS HERE'!AD35)</f>
        <v>0</v>
      </c>
      <c r="AE35" s="181">
        <f>$C35*1.5*('ENTER HRS HERE'!AE35)</f>
        <v>0</v>
      </c>
      <c r="AF35" s="183">
        <f>$C35*('ENTER HRS HERE'!AF35)</f>
        <v>0</v>
      </c>
      <c r="AG35" s="181">
        <f>$C35*1.5*('ENTER HRS HERE'!AG35)</f>
        <v>0</v>
      </c>
      <c r="AH35" s="183">
        <f>$C35*('ENTER HRS HERE'!AH35)</f>
        <v>0</v>
      </c>
      <c r="AI35" s="181">
        <f>$C35*1.5*('ENTER HRS HERE'!AI35)</f>
        <v>0</v>
      </c>
      <c r="AJ35" s="183">
        <f>$C35*('ENTER HRS HERE'!AJ35)</f>
        <v>0</v>
      </c>
      <c r="AK35" s="181">
        <f>$C35*1.5*('ENTER HRS HERE'!AK35)</f>
        <v>0</v>
      </c>
      <c r="AL35" s="183">
        <f>$C35*('ENTER HRS HERE'!AL35)</f>
        <v>0</v>
      </c>
      <c r="AM35" s="181">
        <f>$C35*1.5*('ENTER HRS HERE'!AM35)</f>
        <v>0</v>
      </c>
    </row>
    <row r="36" spans="1:39" ht="15.75" thickBot="1">
      <c r="A36" s="198">
        <f>'ENTER HRS HERE'!A36</f>
        <v>0</v>
      </c>
      <c r="B36" s="195">
        <f>'ENTER HRS HERE'!B36</f>
        <v>0</v>
      </c>
      <c r="C36" s="144">
        <f>'ENTER HRS HERE'!C36</f>
        <v>0</v>
      </c>
      <c r="D36" s="276">
        <f aca="true" t="shared" si="2" ref="D36:D67">SUM(F36,H36,J36,L36,N36,P36,R36,T36,V36,X36,Z36,AB36,AD36,AF36,AH36,AJ36,AL36)</f>
        <v>0</v>
      </c>
      <c r="E36" s="277">
        <f aca="true" t="shared" si="3" ref="E36:E67">SUM(G36,I36,K36,M36,O36,Q36,S36,U36,W36,Y36,AA36,AC36,AE36,AG36,AI36,AK36,AM36)</f>
        <v>0</v>
      </c>
      <c r="F36" s="180">
        <f>$C36*('ENTER HRS HERE'!F36)</f>
        <v>0</v>
      </c>
      <c r="G36" s="182">
        <f>$C36*1.5*('ENTER HRS HERE'!G36)</f>
        <v>0</v>
      </c>
      <c r="H36" s="181">
        <f>$C36*1.5*('ENTER HRS HERE'!H36)</f>
        <v>0</v>
      </c>
      <c r="I36" s="183">
        <f>$C36*('ENTER HRS HERE'!I36)</f>
        <v>0</v>
      </c>
      <c r="J36" s="181">
        <f>$C36*1.5*('ENTER HRS HERE'!J36)</f>
        <v>0</v>
      </c>
      <c r="K36" s="183">
        <f>$C36*('ENTER HRS HERE'!K36)</f>
        <v>0</v>
      </c>
      <c r="L36" s="181">
        <f>$C36*1.5*('ENTER HRS HERE'!L36)</f>
        <v>0</v>
      </c>
      <c r="M36" s="183">
        <f>$C36*('ENTER HRS HERE'!M36)</f>
        <v>0</v>
      </c>
      <c r="N36" s="181">
        <f>$C36*1.5*('ENTER HRS HERE'!N36)</f>
        <v>0</v>
      </c>
      <c r="O36" s="183">
        <f>$C36*('ENTER HRS HERE'!O36)</f>
        <v>0</v>
      </c>
      <c r="P36" s="181">
        <f>$C36*1.5*('ENTER HRS HERE'!P36)</f>
        <v>0</v>
      </c>
      <c r="Q36" s="183">
        <f>$C36*('ENTER HRS HERE'!Q36)</f>
        <v>0</v>
      </c>
      <c r="R36" s="181">
        <f>$C36*1.5*('ENTER HRS HERE'!R36)</f>
        <v>0</v>
      </c>
      <c r="S36" s="183">
        <f>$C36*('ENTER HRS HERE'!S36)</f>
        <v>0</v>
      </c>
      <c r="T36" s="181">
        <f>$C36*1.5*('ENTER HRS HERE'!T36)</f>
        <v>0</v>
      </c>
      <c r="U36" s="183">
        <f>$C36*('ENTER HRS HERE'!U36)</f>
        <v>0</v>
      </c>
      <c r="V36" s="181">
        <f>$C36*1.5*('ENTER HRS HERE'!V36)</f>
        <v>0</v>
      </c>
      <c r="W36" s="181">
        <f>$C36*1.5*('ENTER HRS HERE'!W36)</f>
        <v>0</v>
      </c>
      <c r="X36" s="181">
        <f>$C36*1.5*('ENTER HRS HERE'!X36)</f>
        <v>0</v>
      </c>
      <c r="Y36" s="181">
        <f>$C36*1.5*('ENTER HRS HERE'!Y36)</f>
        <v>0</v>
      </c>
      <c r="Z36" s="181">
        <f>$C36*1.5*('ENTER HRS HERE'!Z36)</f>
        <v>0</v>
      </c>
      <c r="AA36" s="181">
        <f>$C36*1.5*('ENTER HRS HERE'!AA36)</f>
        <v>0</v>
      </c>
      <c r="AB36" s="181">
        <f>$C36*1.5*('ENTER HRS HERE'!AB36)</f>
        <v>0</v>
      </c>
      <c r="AC36" s="181">
        <f>$C36*1.5*('ENTER HRS HERE'!AC36)</f>
        <v>0</v>
      </c>
      <c r="AD36" s="181">
        <f>$C36*1.5*('ENTER HRS HERE'!AD36)</f>
        <v>0</v>
      </c>
      <c r="AE36" s="181">
        <f>$C36*1.5*('ENTER HRS HERE'!AE36)</f>
        <v>0</v>
      </c>
      <c r="AF36" s="181">
        <f>$C36*1.5*('ENTER HRS HERE'!AF36)</f>
        <v>0</v>
      </c>
      <c r="AG36" s="181">
        <f>$C36*1.5*('ENTER HRS HERE'!AG36)</f>
        <v>0</v>
      </c>
      <c r="AH36" s="181">
        <f>$C36*1.5*('ENTER HRS HERE'!AH36)</f>
        <v>0</v>
      </c>
      <c r="AI36" s="181">
        <f>$C36*1.5*('ENTER HRS HERE'!AI36)</f>
        <v>0</v>
      </c>
      <c r="AJ36" s="181">
        <f>$C36*1.5*('ENTER HRS HERE'!AJ36)</f>
        <v>0</v>
      </c>
      <c r="AK36" s="181">
        <f>$C36*1.5*('ENTER HRS HERE'!AK36)</f>
        <v>0</v>
      </c>
      <c r="AL36" s="183">
        <f>$C36*('ENTER HRS HERE'!AL36)</f>
        <v>0</v>
      </c>
      <c r="AM36" s="181">
        <f>$C36*1.5*('ENTER HRS HERE'!AM36)</f>
        <v>0</v>
      </c>
    </row>
    <row r="37" spans="1:39" ht="15.75" thickBot="1">
      <c r="A37" s="198">
        <f>'ENTER HRS HERE'!A37</f>
        <v>0</v>
      </c>
      <c r="B37" s="195">
        <f>'ENTER HRS HERE'!B37</f>
        <v>0</v>
      </c>
      <c r="C37" s="144">
        <f>'ENTER HRS HERE'!C37</f>
        <v>0</v>
      </c>
      <c r="D37" s="276">
        <f t="shared" si="2"/>
        <v>0</v>
      </c>
      <c r="E37" s="277">
        <f t="shared" si="3"/>
        <v>0</v>
      </c>
      <c r="F37" s="180">
        <f>$C37*('ENTER HRS HERE'!F37)</f>
        <v>0</v>
      </c>
      <c r="G37" s="182">
        <f>$C37*1.5*('ENTER HRS HERE'!G37)</f>
        <v>0</v>
      </c>
      <c r="H37" s="181">
        <f>$C37*1.5*('ENTER HRS HERE'!H37)</f>
        <v>0</v>
      </c>
      <c r="I37" s="183">
        <f>$C37*('ENTER HRS HERE'!I37)</f>
        <v>0</v>
      </c>
      <c r="J37" s="181">
        <f>$C37*1.5*('ENTER HRS HERE'!J37)</f>
        <v>0</v>
      </c>
      <c r="K37" s="183">
        <f>$C37*('ENTER HRS HERE'!K37)</f>
        <v>0</v>
      </c>
      <c r="L37" s="181">
        <f>$C37*1.5*('ENTER HRS HERE'!L37)</f>
        <v>0</v>
      </c>
      <c r="M37" s="183">
        <f>$C37*('ENTER HRS HERE'!M37)</f>
        <v>0</v>
      </c>
      <c r="N37" s="181">
        <f>$C37*1.5*('ENTER HRS HERE'!N37)</f>
        <v>0</v>
      </c>
      <c r="O37" s="183">
        <f>$C37*('ENTER HRS HERE'!O37)</f>
        <v>0</v>
      </c>
      <c r="P37" s="181">
        <f>$C37*1.5*('ENTER HRS HERE'!P37)</f>
        <v>0</v>
      </c>
      <c r="Q37" s="183">
        <f>$C37*('ENTER HRS HERE'!Q37)</f>
        <v>0</v>
      </c>
      <c r="R37" s="181">
        <f>$C37*1.5*('ENTER HRS HERE'!R37)</f>
        <v>0</v>
      </c>
      <c r="S37" s="183">
        <f>$C37*('ENTER HRS HERE'!S37)</f>
        <v>0</v>
      </c>
      <c r="T37" s="181">
        <f>$C37*1.5*('ENTER HRS HERE'!T37)</f>
        <v>0</v>
      </c>
      <c r="U37" s="183">
        <f>$C37*('ENTER HRS HERE'!U37)</f>
        <v>0</v>
      </c>
      <c r="V37" s="181">
        <f>$C37*1.5*('ENTER HRS HERE'!V37)</f>
        <v>0</v>
      </c>
      <c r="W37" s="181">
        <f>$C37*1.5*('ENTER HRS HERE'!W37)</f>
        <v>0</v>
      </c>
      <c r="X37" s="181">
        <f>$C37*1.5*('ENTER HRS HERE'!X37)</f>
        <v>0</v>
      </c>
      <c r="Y37" s="181">
        <f>$C37*1.5*('ENTER HRS HERE'!Y37)</f>
        <v>0</v>
      </c>
      <c r="Z37" s="181">
        <f>$C37*1.5*('ENTER HRS HERE'!Z37)</f>
        <v>0</v>
      </c>
      <c r="AA37" s="181">
        <f>$C37*1.5*('ENTER HRS HERE'!AA37)</f>
        <v>0</v>
      </c>
      <c r="AB37" s="181">
        <f>$C37*1.5*('ENTER HRS HERE'!AB37)</f>
        <v>0</v>
      </c>
      <c r="AC37" s="181">
        <f>$C37*1.5*('ENTER HRS HERE'!AC37)</f>
        <v>0</v>
      </c>
      <c r="AD37" s="181">
        <f>$C37*1.5*('ENTER HRS HERE'!AD37)</f>
        <v>0</v>
      </c>
      <c r="AE37" s="181">
        <f>$C37*1.5*('ENTER HRS HERE'!AE37)</f>
        <v>0</v>
      </c>
      <c r="AF37" s="181">
        <f>$C37*1.5*('ENTER HRS HERE'!AF37)</f>
        <v>0</v>
      </c>
      <c r="AG37" s="181">
        <f>$C37*1.5*('ENTER HRS HERE'!AG37)</f>
        <v>0</v>
      </c>
      <c r="AH37" s="181">
        <f>$C37*1.5*('ENTER HRS HERE'!AH37)</f>
        <v>0</v>
      </c>
      <c r="AI37" s="181">
        <f>$C37*1.5*('ENTER HRS HERE'!AI37)</f>
        <v>0</v>
      </c>
      <c r="AJ37" s="181">
        <f>$C37*1.5*('ENTER HRS HERE'!AJ37)</f>
        <v>0</v>
      </c>
      <c r="AK37" s="181">
        <f>$C37*1.5*('ENTER HRS HERE'!AK37)</f>
        <v>0</v>
      </c>
      <c r="AL37" s="183">
        <f>$C37*('ENTER HRS HERE'!AL37)</f>
        <v>0</v>
      </c>
      <c r="AM37" s="181">
        <f>$C37*1.5*('ENTER HRS HERE'!AM37)</f>
        <v>0</v>
      </c>
    </row>
    <row r="38" spans="1:39" ht="15.75" thickBot="1">
      <c r="A38" s="198">
        <f>'ENTER HRS HERE'!A38</f>
        <v>0</v>
      </c>
      <c r="B38" s="195">
        <f>'ENTER HRS HERE'!B38</f>
        <v>0</v>
      </c>
      <c r="C38" s="144">
        <f>'ENTER HRS HERE'!C38</f>
        <v>0</v>
      </c>
      <c r="D38" s="276">
        <f t="shared" si="2"/>
        <v>0</v>
      </c>
      <c r="E38" s="277">
        <f t="shared" si="3"/>
        <v>0</v>
      </c>
      <c r="F38" s="180">
        <f>$C38*('ENTER HRS HERE'!F38)</f>
        <v>0</v>
      </c>
      <c r="G38" s="182">
        <f>$C38*1.5*('ENTER HRS HERE'!G38)</f>
        <v>0</v>
      </c>
      <c r="H38" s="183">
        <f>$C38*('ENTER HRS HERE'!H38)</f>
        <v>0</v>
      </c>
      <c r="I38" s="181">
        <f>$C38*1.5*('ENTER HRS HERE'!I38)</f>
        <v>0</v>
      </c>
      <c r="J38" s="183">
        <f>$C38*('ENTER HRS HERE'!J38)</f>
        <v>0</v>
      </c>
      <c r="K38" s="181">
        <f>$C38*1.5*('ENTER HRS HERE'!K38)</f>
        <v>0</v>
      </c>
      <c r="L38" s="183">
        <f>$C38*('ENTER HRS HERE'!L38)</f>
        <v>0</v>
      </c>
      <c r="M38" s="181">
        <f>$C38*1.5*('ENTER HRS HERE'!M38)</f>
        <v>0</v>
      </c>
      <c r="N38" s="183">
        <f>$C38*('ENTER HRS HERE'!N38)</f>
        <v>0</v>
      </c>
      <c r="O38" s="181">
        <f>$C38*1.5*('ENTER HRS HERE'!O38)</f>
        <v>0</v>
      </c>
      <c r="P38" s="183">
        <f>$C38*('ENTER HRS HERE'!P38)</f>
        <v>0</v>
      </c>
      <c r="Q38" s="181">
        <f>$C38*1.5*('ENTER HRS HERE'!Q38)</f>
        <v>0</v>
      </c>
      <c r="R38" s="183">
        <f>$C38*('ENTER HRS HERE'!R38)</f>
        <v>0</v>
      </c>
      <c r="S38" s="181">
        <f>$C38*1.5*('ENTER HRS HERE'!S38)</f>
        <v>0</v>
      </c>
      <c r="T38" s="183">
        <f>$C38*('ENTER HRS HERE'!T38)</f>
        <v>0</v>
      </c>
      <c r="U38" s="181">
        <f>$C38*1.5*('ENTER HRS HERE'!U38)</f>
        <v>0</v>
      </c>
      <c r="V38" s="183">
        <f>$C38*('ENTER HRS HERE'!V38)</f>
        <v>0</v>
      </c>
      <c r="W38" s="181">
        <f>$C38*1.5*('ENTER HRS HERE'!W38)</f>
        <v>0</v>
      </c>
      <c r="X38" s="183">
        <f>$C38*('ENTER HRS HERE'!X38)</f>
        <v>0</v>
      </c>
      <c r="Y38" s="181">
        <f>$C38*1.5*('ENTER HRS HERE'!Y38)</f>
        <v>0</v>
      </c>
      <c r="Z38" s="183">
        <f>$C38*('ENTER HRS HERE'!Z38)</f>
        <v>0</v>
      </c>
      <c r="AA38" s="181">
        <f>$C38*1.5*('ENTER HRS HERE'!AA38)</f>
        <v>0</v>
      </c>
      <c r="AB38" s="183">
        <f>$C38*('ENTER HRS HERE'!AB38)</f>
        <v>0</v>
      </c>
      <c r="AC38" s="181">
        <f>$C38*1.5*('ENTER HRS HERE'!AC38)</f>
        <v>0</v>
      </c>
      <c r="AD38" s="183">
        <f>$C38*('ENTER HRS HERE'!AD38)</f>
        <v>0</v>
      </c>
      <c r="AE38" s="181">
        <f>$C38*1.5*('ENTER HRS HERE'!AE38)</f>
        <v>0</v>
      </c>
      <c r="AF38" s="183">
        <f>$C38*('ENTER HRS HERE'!AF38)</f>
        <v>0</v>
      </c>
      <c r="AG38" s="181">
        <f>$C38*1.5*('ENTER HRS HERE'!AG38)</f>
        <v>0</v>
      </c>
      <c r="AH38" s="183">
        <f>$C38*('ENTER HRS HERE'!AH38)</f>
        <v>0</v>
      </c>
      <c r="AI38" s="181">
        <f>$C38*1.5*('ENTER HRS HERE'!AI38)</f>
        <v>0</v>
      </c>
      <c r="AJ38" s="183">
        <f>$C38*('ENTER HRS HERE'!AJ38)</f>
        <v>0</v>
      </c>
      <c r="AK38" s="181">
        <f>$C38*1.5*('ENTER HRS HERE'!AK38)</f>
        <v>0</v>
      </c>
      <c r="AL38" s="183">
        <f>$C38*('ENTER HRS HERE'!AL38)</f>
        <v>0</v>
      </c>
      <c r="AM38" s="181">
        <f>$C38*1.5*('ENTER HRS HERE'!AM38)</f>
        <v>0</v>
      </c>
    </row>
    <row r="39" spans="1:39" ht="15.75" thickBot="1">
      <c r="A39" s="198">
        <f>'ENTER HRS HERE'!A39</f>
        <v>0</v>
      </c>
      <c r="B39" s="195">
        <f>'ENTER HRS HERE'!B39</f>
        <v>0</v>
      </c>
      <c r="C39" s="144">
        <f>'ENTER HRS HERE'!C39</f>
        <v>0</v>
      </c>
      <c r="D39" s="276">
        <f t="shared" si="2"/>
        <v>0</v>
      </c>
      <c r="E39" s="277">
        <f t="shared" si="3"/>
        <v>0</v>
      </c>
      <c r="F39" s="180">
        <f>$C39*('ENTER HRS HERE'!F39)</f>
        <v>0</v>
      </c>
      <c r="G39" s="182">
        <f>$C39*1.5*('ENTER HRS HERE'!G39)</f>
        <v>0</v>
      </c>
      <c r="H39" s="183">
        <f>$C39*('ENTER HRS HERE'!H39)</f>
        <v>0</v>
      </c>
      <c r="I39" s="181">
        <f>$C39*1.5*('ENTER HRS HERE'!I39)</f>
        <v>0</v>
      </c>
      <c r="J39" s="183">
        <f>$C39*('ENTER HRS HERE'!J39)</f>
        <v>0</v>
      </c>
      <c r="K39" s="181">
        <f>$C39*1.5*('ENTER HRS HERE'!K39)</f>
        <v>0</v>
      </c>
      <c r="L39" s="183">
        <f>$C39*('ENTER HRS HERE'!L39)</f>
        <v>0</v>
      </c>
      <c r="M39" s="181">
        <f>$C39*1.5*('ENTER HRS HERE'!M39)</f>
        <v>0</v>
      </c>
      <c r="N39" s="183">
        <f>$C39*('ENTER HRS HERE'!N39)</f>
        <v>0</v>
      </c>
      <c r="O39" s="181">
        <f>$C39*1.5*('ENTER HRS HERE'!O39)</f>
        <v>0</v>
      </c>
      <c r="P39" s="183">
        <f>$C39*('ENTER HRS HERE'!P39)</f>
        <v>0</v>
      </c>
      <c r="Q39" s="181">
        <f>$C39*1.5*('ENTER HRS HERE'!Q39)</f>
        <v>0</v>
      </c>
      <c r="R39" s="183">
        <f>$C39*('ENTER HRS HERE'!R39)</f>
        <v>0</v>
      </c>
      <c r="S39" s="181">
        <f>$C39*1.5*('ENTER HRS HERE'!S39)</f>
        <v>0</v>
      </c>
      <c r="T39" s="183">
        <f>$C39*('ENTER HRS HERE'!T39)</f>
        <v>0</v>
      </c>
      <c r="U39" s="181">
        <f>$C39*1.5*('ENTER HRS HERE'!U39)</f>
        <v>0</v>
      </c>
      <c r="V39" s="183">
        <f>$C39*('ENTER HRS HERE'!V39)</f>
        <v>0</v>
      </c>
      <c r="W39" s="181">
        <f>$C39*1.5*('ENTER HRS HERE'!W39)</f>
        <v>0</v>
      </c>
      <c r="X39" s="183">
        <f>$C39*('ENTER HRS HERE'!X39)</f>
        <v>0</v>
      </c>
      <c r="Y39" s="181">
        <f>$C39*1.5*('ENTER HRS HERE'!Y39)</f>
        <v>0</v>
      </c>
      <c r="Z39" s="183">
        <f>$C39*('ENTER HRS HERE'!Z39)</f>
        <v>0</v>
      </c>
      <c r="AA39" s="181">
        <f>$C39*1.5*('ENTER HRS HERE'!AA39)</f>
        <v>0</v>
      </c>
      <c r="AB39" s="183">
        <f>$C39*('ENTER HRS HERE'!AB39)</f>
        <v>0</v>
      </c>
      <c r="AC39" s="181">
        <f>$C39*1.5*('ENTER HRS HERE'!AC39)</f>
        <v>0</v>
      </c>
      <c r="AD39" s="183">
        <f>$C39*('ENTER HRS HERE'!AD39)</f>
        <v>0</v>
      </c>
      <c r="AE39" s="181">
        <f>$C39*1.5*('ENTER HRS HERE'!AE39)</f>
        <v>0</v>
      </c>
      <c r="AF39" s="183">
        <f>$C39*('ENTER HRS HERE'!AF39)</f>
        <v>0</v>
      </c>
      <c r="AG39" s="181">
        <f>$C39*1.5*('ENTER HRS HERE'!AG39)</f>
        <v>0</v>
      </c>
      <c r="AH39" s="183">
        <f>$C39*('ENTER HRS HERE'!AH39)</f>
        <v>0</v>
      </c>
      <c r="AI39" s="181">
        <f>$C39*1.5*('ENTER HRS HERE'!AI39)</f>
        <v>0</v>
      </c>
      <c r="AJ39" s="183">
        <f>$C39*('ENTER HRS HERE'!AJ39)</f>
        <v>0</v>
      </c>
      <c r="AK39" s="181">
        <f>$C39*1.5*('ENTER HRS HERE'!AK39)</f>
        <v>0</v>
      </c>
      <c r="AL39" s="183">
        <f>$C39*('ENTER HRS HERE'!AL39)</f>
        <v>0</v>
      </c>
      <c r="AM39" s="181">
        <f>$C39*1.5*('ENTER HRS HERE'!AM39)</f>
        <v>0</v>
      </c>
    </row>
    <row r="40" spans="1:39" ht="15.75" thickBot="1">
      <c r="A40" s="198">
        <f>'ENTER HRS HERE'!A40</f>
        <v>0</v>
      </c>
      <c r="B40" s="195">
        <f>'ENTER HRS HERE'!B40</f>
        <v>0</v>
      </c>
      <c r="C40" s="144">
        <f>'ENTER HRS HERE'!C40</f>
        <v>0</v>
      </c>
      <c r="D40" s="276">
        <f t="shared" si="2"/>
        <v>0</v>
      </c>
      <c r="E40" s="277">
        <f t="shared" si="3"/>
        <v>0</v>
      </c>
      <c r="F40" s="180">
        <f>$C40*('ENTER HRS HERE'!F40)</f>
        <v>0</v>
      </c>
      <c r="G40" s="182">
        <f>$C40*1.5*('ENTER HRS HERE'!G40)</f>
        <v>0</v>
      </c>
      <c r="H40" s="183">
        <f>$C40*('ENTER HRS HERE'!H40)</f>
        <v>0</v>
      </c>
      <c r="I40" s="181">
        <f>$C40*1.5*('ENTER HRS HERE'!I40)</f>
        <v>0</v>
      </c>
      <c r="J40" s="183">
        <f>$C40*('ENTER HRS HERE'!J40)</f>
        <v>0</v>
      </c>
      <c r="K40" s="181">
        <f>$C40*1.5*('ENTER HRS HERE'!K40)</f>
        <v>0</v>
      </c>
      <c r="L40" s="183">
        <f>$C40*('ENTER HRS HERE'!L40)</f>
        <v>0</v>
      </c>
      <c r="M40" s="181">
        <f>$C40*1.5*('ENTER HRS HERE'!M40)</f>
        <v>0</v>
      </c>
      <c r="N40" s="183">
        <f>$C40*('ENTER HRS HERE'!N40)</f>
        <v>0</v>
      </c>
      <c r="O40" s="181">
        <f>$C40*1.5*('ENTER HRS HERE'!O40)</f>
        <v>0</v>
      </c>
      <c r="P40" s="183">
        <f>$C40*('ENTER HRS HERE'!P40)</f>
        <v>0</v>
      </c>
      <c r="Q40" s="181">
        <f>$C40*1.5*('ENTER HRS HERE'!Q40)</f>
        <v>0</v>
      </c>
      <c r="R40" s="183">
        <f>$C40*('ENTER HRS HERE'!R40)</f>
        <v>0</v>
      </c>
      <c r="S40" s="181">
        <f>$C40*1.5*('ENTER HRS HERE'!S40)</f>
        <v>0</v>
      </c>
      <c r="T40" s="183">
        <f>$C40*('ENTER HRS HERE'!T40)</f>
        <v>0</v>
      </c>
      <c r="U40" s="181">
        <f>$C40*1.5*('ENTER HRS HERE'!U40)</f>
        <v>0</v>
      </c>
      <c r="V40" s="183">
        <f>$C40*('ENTER HRS HERE'!V40)</f>
        <v>0</v>
      </c>
      <c r="W40" s="181">
        <f>$C40*1.5*('ENTER HRS HERE'!W40)</f>
        <v>0</v>
      </c>
      <c r="X40" s="183">
        <f>$C40*('ENTER HRS HERE'!X40)</f>
        <v>0</v>
      </c>
      <c r="Y40" s="181">
        <f>$C40*1.5*('ENTER HRS HERE'!Y40)</f>
        <v>0</v>
      </c>
      <c r="Z40" s="183">
        <f>$C40*('ENTER HRS HERE'!Z40)</f>
        <v>0</v>
      </c>
      <c r="AA40" s="181">
        <f>$C40*1.5*('ENTER HRS HERE'!AA40)</f>
        <v>0</v>
      </c>
      <c r="AB40" s="183">
        <f>$C40*('ENTER HRS HERE'!AB40)</f>
        <v>0</v>
      </c>
      <c r="AC40" s="181">
        <f>$C40*1.5*('ENTER HRS HERE'!AC40)</f>
        <v>0</v>
      </c>
      <c r="AD40" s="183">
        <f>$C40*('ENTER HRS HERE'!AD40)</f>
        <v>0</v>
      </c>
      <c r="AE40" s="181">
        <f>$C40*1.5*('ENTER HRS HERE'!AE40)</f>
        <v>0</v>
      </c>
      <c r="AF40" s="183">
        <f>$C40*('ENTER HRS HERE'!AF40)</f>
        <v>0</v>
      </c>
      <c r="AG40" s="181">
        <f>$C40*1.5*('ENTER HRS HERE'!AG40)</f>
        <v>0</v>
      </c>
      <c r="AH40" s="183">
        <f>$C40*('ENTER HRS HERE'!AH40)</f>
        <v>0</v>
      </c>
      <c r="AI40" s="181">
        <f>$C40*1.5*('ENTER HRS HERE'!AI40)</f>
        <v>0</v>
      </c>
      <c r="AJ40" s="183">
        <f>$C40*('ENTER HRS HERE'!AJ40)</f>
        <v>0</v>
      </c>
      <c r="AK40" s="181">
        <f>$C40*1.5*('ENTER HRS HERE'!AK40)</f>
        <v>0</v>
      </c>
      <c r="AL40" s="183">
        <f>$C40*('ENTER HRS HERE'!AL40)</f>
        <v>0</v>
      </c>
      <c r="AM40" s="181">
        <f>$C40*1.5*('ENTER HRS HERE'!AM40)</f>
        <v>0</v>
      </c>
    </row>
    <row r="41" spans="1:39" ht="15.75" thickBot="1">
      <c r="A41" s="198">
        <f>'ENTER HRS HERE'!A41</f>
        <v>0</v>
      </c>
      <c r="B41" s="195">
        <f>'ENTER HRS HERE'!B41</f>
        <v>0</v>
      </c>
      <c r="C41" s="144">
        <f>'ENTER HRS HERE'!C41</f>
        <v>0</v>
      </c>
      <c r="D41" s="276">
        <f t="shared" si="2"/>
        <v>0</v>
      </c>
      <c r="E41" s="277">
        <f t="shared" si="3"/>
        <v>0</v>
      </c>
      <c r="F41" s="180">
        <f>$C41*('ENTER HRS HERE'!F41)</f>
        <v>0</v>
      </c>
      <c r="G41" s="182">
        <f>$C41*1.5*('ENTER HRS HERE'!G41)</f>
        <v>0</v>
      </c>
      <c r="H41" s="183">
        <f>$C41*('ENTER HRS HERE'!H41)</f>
        <v>0</v>
      </c>
      <c r="I41" s="181">
        <f>$C41*1.5*('ENTER HRS HERE'!I41)</f>
        <v>0</v>
      </c>
      <c r="J41" s="183">
        <f>$C41*('ENTER HRS HERE'!J41)</f>
        <v>0</v>
      </c>
      <c r="K41" s="181">
        <f>$C41*1.5*('ENTER HRS HERE'!K41)</f>
        <v>0</v>
      </c>
      <c r="L41" s="183">
        <f>$C41*('ENTER HRS HERE'!L41)</f>
        <v>0</v>
      </c>
      <c r="M41" s="181">
        <f>$C41*1.5*('ENTER HRS HERE'!M41)</f>
        <v>0</v>
      </c>
      <c r="N41" s="183">
        <f>$C41*('ENTER HRS HERE'!N41)</f>
        <v>0</v>
      </c>
      <c r="O41" s="181">
        <f>$C41*1.5*('ENTER HRS HERE'!O41)</f>
        <v>0</v>
      </c>
      <c r="P41" s="183">
        <f>$C41*('ENTER HRS HERE'!P41)</f>
        <v>0</v>
      </c>
      <c r="Q41" s="181">
        <f>$C41*1.5*('ENTER HRS HERE'!Q41)</f>
        <v>0</v>
      </c>
      <c r="R41" s="183">
        <f>$C41*('ENTER HRS HERE'!R41)</f>
        <v>0</v>
      </c>
      <c r="S41" s="181">
        <f>$C41*1.5*('ENTER HRS HERE'!S41)</f>
        <v>0</v>
      </c>
      <c r="T41" s="183">
        <f>$C41*('ENTER HRS HERE'!T41)</f>
        <v>0</v>
      </c>
      <c r="U41" s="181">
        <f>$C41*1.5*('ENTER HRS HERE'!U41)</f>
        <v>0</v>
      </c>
      <c r="V41" s="183">
        <f>$C41*('ENTER HRS HERE'!V41)</f>
        <v>0</v>
      </c>
      <c r="W41" s="181">
        <f>$C41*1.5*('ENTER HRS HERE'!W41)</f>
        <v>0</v>
      </c>
      <c r="X41" s="183">
        <f>$C41*('ENTER HRS HERE'!X41)</f>
        <v>0</v>
      </c>
      <c r="Y41" s="181">
        <f>$C41*1.5*('ENTER HRS HERE'!Y41)</f>
        <v>0</v>
      </c>
      <c r="Z41" s="183">
        <f>$C41*('ENTER HRS HERE'!Z41)</f>
        <v>0</v>
      </c>
      <c r="AA41" s="181">
        <f>$C41*1.5*('ENTER HRS HERE'!AA41)</f>
        <v>0</v>
      </c>
      <c r="AB41" s="183">
        <f>$C41*('ENTER HRS HERE'!AB41)</f>
        <v>0</v>
      </c>
      <c r="AC41" s="181">
        <f>$C41*1.5*('ENTER HRS HERE'!AC41)</f>
        <v>0</v>
      </c>
      <c r="AD41" s="183">
        <f>$C41*('ENTER HRS HERE'!AD41)</f>
        <v>0</v>
      </c>
      <c r="AE41" s="181">
        <f>$C41*1.5*('ENTER HRS HERE'!AE41)</f>
        <v>0</v>
      </c>
      <c r="AF41" s="183">
        <f>$C41*('ENTER HRS HERE'!AF41)</f>
        <v>0</v>
      </c>
      <c r="AG41" s="181">
        <f>$C41*1.5*('ENTER HRS HERE'!AG41)</f>
        <v>0</v>
      </c>
      <c r="AH41" s="183">
        <f>$C41*('ENTER HRS HERE'!AH41)</f>
        <v>0</v>
      </c>
      <c r="AI41" s="181">
        <f>$C41*1.5*('ENTER HRS HERE'!AI41)</f>
        <v>0</v>
      </c>
      <c r="AJ41" s="183">
        <f>$C41*('ENTER HRS HERE'!AJ41)</f>
        <v>0</v>
      </c>
      <c r="AK41" s="181">
        <f>$C41*1.5*('ENTER HRS HERE'!AK41)</f>
        <v>0</v>
      </c>
      <c r="AL41" s="183">
        <f>$C41*('ENTER HRS HERE'!AL41)</f>
        <v>0</v>
      </c>
      <c r="AM41" s="181">
        <f>$C41*1.5*('ENTER HRS HERE'!AM41)</f>
        <v>0</v>
      </c>
    </row>
    <row r="42" spans="1:39" ht="15.75" thickBot="1">
      <c r="A42" s="198">
        <f>'ENTER HRS HERE'!A42</f>
        <v>0</v>
      </c>
      <c r="B42" s="195">
        <f>'ENTER HRS HERE'!B42</f>
        <v>0</v>
      </c>
      <c r="C42" s="144">
        <f>'ENTER HRS HERE'!C42</f>
        <v>0</v>
      </c>
      <c r="D42" s="276">
        <f t="shared" si="2"/>
        <v>0</v>
      </c>
      <c r="E42" s="277">
        <f t="shared" si="3"/>
        <v>0</v>
      </c>
      <c r="F42" s="180">
        <f>$C42*('ENTER HRS HERE'!F42)</f>
        <v>0</v>
      </c>
      <c r="G42" s="182">
        <f>$C42*1.5*('ENTER HRS HERE'!G42)</f>
        <v>0</v>
      </c>
      <c r="H42" s="183">
        <f>$C42*('ENTER HRS HERE'!H42)</f>
        <v>0</v>
      </c>
      <c r="I42" s="181">
        <f>$C42*1.5*('ENTER HRS HERE'!I42)</f>
        <v>0</v>
      </c>
      <c r="J42" s="183">
        <f>$C42*('ENTER HRS HERE'!J42)</f>
        <v>0</v>
      </c>
      <c r="K42" s="181">
        <f>$C42*1.5*('ENTER HRS HERE'!K42)</f>
        <v>0</v>
      </c>
      <c r="L42" s="183">
        <f>$C42*('ENTER HRS HERE'!L42)</f>
        <v>0</v>
      </c>
      <c r="M42" s="181">
        <f>$C42*1.5*('ENTER HRS HERE'!M42)</f>
        <v>0</v>
      </c>
      <c r="N42" s="183">
        <f>$C42*('ENTER HRS HERE'!N42)</f>
        <v>0</v>
      </c>
      <c r="O42" s="181">
        <f>$C42*1.5*('ENTER HRS HERE'!O42)</f>
        <v>0</v>
      </c>
      <c r="P42" s="183">
        <f>$C42*('ENTER HRS HERE'!P42)</f>
        <v>0</v>
      </c>
      <c r="Q42" s="181">
        <f>$C42*1.5*('ENTER HRS HERE'!Q42)</f>
        <v>0</v>
      </c>
      <c r="R42" s="183">
        <f>$C42*('ENTER HRS HERE'!R42)</f>
        <v>0</v>
      </c>
      <c r="S42" s="181">
        <f>$C42*1.5*('ENTER HRS HERE'!S42)</f>
        <v>0</v>
      </c>
      <c r="T42" s="183">
        <f>$C42*('ENTER HRS HERE'!T42)</f>
        <v>0</v>
      </c>
      <c r="U42" s="181">
        <f>$C42*1.5*('ENTER HRS HERE'!U42)</f>
        <v>0</v>
      </c>
      <c r="V42" s="183">
        <f>$C42*('ENTER HRS HERE'!V42)</f>
        <v>0</v>
      </c>
      <c r="W42" s="181">
        <f>$C42*1.5*('ENTER HRS HERE'!W42)</f>
        <v>0</v>
      </c>
      <c r="X42" s="183">
        <f>$C42*('ENTER HRS HERE'!X42)</f>
        <v>0</v>
      </c>
      <c r="Y42" s="181">
        <f>$C42*1.5*('ENTER HRS HERE'!Y42)</f>
        <v>0</v>
      </c>
      <c r="Z42" s="183">
        <f>$C42*('ENTER HRS HERE'!Z42)</f>
        <v>0</v>
      </c>
      <c r="AA42" s="181">
        <f>$C42*1.5*('ENTER HRS HERE'!AA42)</f>
        <v>0</v>
      </c>
      <c r="AB42" s="183">
        <f>$C42*('ENTER HRS HERE'!AB42)</f>
        <v>0</v>
      </c>
      <c r="AC42" s="181">
        <f>$C42*1.5*('ENTER HRS HERE'!AC42)</f>
        <v>0</v>
      </c>
      <c r="AD42" s="183">
        <f>$C42*('ENTER HRS HERE'!AD42)</f>
        <v>0</v>
      </c>
      <c r="AE42" s="181">
        <f>$C42*1.5*('ENTER HRS HERE'!AE42)</f>
        <v>0</v>
      </c>
      <c r="AF42" s="183">
        <f>$C42*('ENTER HRS HERE'!AF42)</f>
        <v>0</v>
      </c>
      <c r="AG42" s="181">
        <f>$C42*1.5*('ENTER HRS HERE'!AG42)</f>
        <v>0</v>
      </c>
      <c r="AH42" s="183">
        <f>$C42*('ENTER HRS HERE'!AH42)</f>
        <v>0</v>
      </c>
      <c r="AI42" s="181">
        <f>$C42*1.5*('ENTER HRS HERE'!AI42)</f>
        <v>0</v>
      </c>
      <c r="AJ42" s="183">
        <f>$C42*('ENTER HRS HERE'!AJ42)</f>
        <v>0</v>
      </c>
      <c r="AK42" s="181">
        <f>$C42*1.5*('ENTER HRS HERE'!AK42)</f>
        <v>0</v>
      </c>
      <c r="AL42" s="183">
        <f>$C42*('ENTER HRS HERE'!AL42)</f>
        <v>0</v>
      </c>
      <c r="AM42" s="181">
        <f>$C42*1.5*('ENTER HRS HERE'!AM42)</f>
        <v>0</v>
      </c>
    </row>
    <row r="43" spans="1:39" ht="15.75" thickBot="1">
      <c r="A43" s="198">
        <f>'ENTER HRS HERE'!A43</f>
        <v>0</v>
      </c>
      <c r="B43" s="195">
        <f>'ENTER HRS HERE'!B43</f>
        <v>0</v>
      </c>
      <c r="C43" s="144">
        <f>'ENTER HRS HERE'!C43</f>
        <v>0</v>
      </c>
      <c r="D43" s="276">
        <f t="shared" si="2"/>
        <v>0</v>
      </c>
      <c r="E43" s="277">
        <f t="shared" si="3"/>
        <v>0</v>
      </c>
      <c r="F43" s="180">
        <f>$C43*('ENTER HRS HERE'!F43)</f>
        <v>0</v>
      </c>
      <c r="G43" s="182">
        <f>$C43*1.5*('ENTER HRS HERE'!G43)</f>
        <v>0</v>
      </c>
      <c r="H43" s="183">
        <f>$C43*('ENTER HRS HERE'!H43)</f>
        <v>0</v>
      </c>
      <c r="I43" s="181">
        <f>$C43*1.5*('ENTER HRS HERE'!I43)</f>
        <v>0</v>
      </c>
      <c r="J43" s="183">
        <f>$C43*('ENTER HRS HERE'!J43)</f>
        <v>0</v>
      </c>
      <c r="K43" s="181">
        <f>$C43*1.5*('ENTER HRS HERE'!K43)</f>
        <v>0</v>
      </c>
      <c r="L43" s="183">
        <f>$C43*('ENTER HRS HERE'!L43)</f>
        <v>0</v>
      </c>
      <c r="M43" s="181">
        <f>$C43*1.5*('ENTER HRS HERE'!M43)</f>
        <v>0</v>
      </c>
      <c r="N43" s="183">
        <f>$C43*('ENTER HRS HERE'!N43)</f>
        <v>0</v>
      </c>
      <c r="O43" s="181">
        <f>$C43*1.5*('ENTER HRS HERE'!O43)</f>
        <v>0</v>
      </c>
      <c r="P43" s="183">
        <f>$C43*('ENTER HRS HERE'!P43)</f>
        <v>0</v>
      </c>
      <c r="Q43" s="181">
        <f>$C43*1.5*('ENTER HRS HERE'!Q43)</f>
        <v>0</v>
      </c>
      <c r="R43" s="183">
        <f>$C43*('ENTER HRS HERE'!R43)</f>
        <v>0</v>
      </c>
      <c r="S43" s="181">
        <f>$C43*1.5*('ENTER HRS HERE'!S43)</f>
        <v>0</v>
      </c>
      <c r="T43" s="183">
        <f>$C43*('ENTER HRS HERE'!T43)</f>
        <v>0</v>
      </c>
      <c r="U43" s="181">
        <f>$C43*1.5*('ENTER HRS HERE'!U43)</f>
        <v>0</v>
      </c>
      <c r="V43" s="183">
        <f>$C43*('ENTER HRS HERE'!V43)</f>
        <v>0</v>
      </c>
      <c r="W43" s="181">
        <f>$C43*1.5*('ENTER HRS HERE'!W43)</f>
        <v>0</v>
      </c>
      <c r="X43" s="183">
        <f>$C43*('ENTER HRS HERE'!X43)</f>
        <v>0</v>
      </c>
      <c r="Y43" s="181">
        <f>$C43*1.5*('ENTER HRS HERE'!Y43)</f>
        <v>0</v>
      </c>
      <c r="Z43" s="183">
        <f>$C43*('ENTER HRS HERE'!Z43)</f>
        <v>0</v>
      </c>
      <c r="AA43" s="181">
        <f>$C43*1.5*('ENTER HRS HERE'!AA43)</f>
        <v>0</v>
      </c>
      <c r="AB43" s="183">
        <f>$C43*('ENTER HRS HERE'!AB43)</f>
        <v>0</v>
      </c>
      <c r="AC43" s="181">
        <f>$C43*1.5*('ENTER HRS HERE'!AC43)</f>
        <v>0</v>
      </c>
      <c r="AD43" s="183">
        <f>$C43*('ENTER HRS HERE'!AD43)</f>
        <v>0</v>
      </c>
      <c r="AE43" s="181">
        <f>$C43*1.5*('ENTER HRS HERE'!AE43)</f>
        <v>0</v>
      </c>
      <c r="AF43" s="183">
        <f>$C43*('ENTER HRS HERE'!AF43)</f>
        <v>0</v>
      </c>
      <c r="AG43" s="181">
        <f>$C43*1.5*('ENTER HRS HERE'!AG43)</f>
        <v>0</v>
      </c>
      <c r="AH43" s="183">
        <f>$C43*('ENTER HRS HERE'!AH43)</f>
        <v>0</v>
      </c>
      <c r="AI43" s="181">
        <f>$C43*1.5*('ENTER HRS HERE'!AI43)</f>
        <v>0</v>
      </c>
      <c r="AJ43" s="183">
        <f>$C43*('ENTER HRS HERE'!AJ43)</f>
        <v>0</v>
      </c>
      <c r="AK43" s="181">
        <f>$C43*1.5*('ENTER HRS HERE'!AK43)</f>
        <v>0</v>
      </c>
      <c r="AL43" s="183">
        <f>$C43*('ENTER HRS HERE'!AL43)</f>
        <v>0</v>
      </c>
      <c r="AM43" s="181">
        <f>$C43*1.5*('ENTER HRS HERE'!AM43)</f>
        <v>0</v>
      </c>
    </row>
    <row r="44" spans="1:39" ht="15.75" thickBot="1">
      <c r="A44" s="198">
        <f>'ENTER HRS HERE'!A44</f>
        <v>0</v>
      </c>
      <c r="B44" s="195">
        <f>'ENTER HRS HERE'!B44</f>
        <v>0</v>
      </c>
      <c r="C44" s="144">
        <f>'ENTER HRS HERE'!C44</f>
        <v>0</v>
      </c>
      <c r="D44" s="276">
        <f t="shared" si="2"/>
        <v>0</v>
      </c>
      <c r="E44" s="277">
        <f t="shared" si="3"/>
        <v>0</v>
      </c>
      <c r="F44" s="180">
        <f>$C44*('ENTER HRS HERE'!F44)</f>
        <v>0</v>
      </c>
      <c r="G44" s="182">
        <f>$C44*1.5*('ENTER HRS HERE'!G44)</f>
        <v>0</v>
      </c>
      <c r="H44" s="183">
        <f>$C44*('ENTER HRS HERE'!H44)</f>
        <v>0</v>
      </c>
      <c r="I44" s="181">
        <f>$C44*1.5*('ENTER HRS HERE'!I44)</f>
        <v>0</v>
      </c>
      <c r="J44" s="183">
        <f>$C44*('ENTER HRS HERE'!J44)</f>
        <v>0</v>
      </c>
      <c r="K44" s="181">
        <f>$C44*1.5*('ENTER HRS HERE'!K44)</f>
        <v>0</v>
      </c>
      <c r="L44" s="183">
        <f>$C44*('ENTER HRS HERE'!L44)</f>
        <v>0</v>
      </c>
      <c r="M44" s="181">
        <f>$C44*1.5*('ENTER HRS HERE'!M44)</f>
        <v>0</v>
      </c>
      <c r="N44" s="183">
        <f>$C44*('ENTER HRS HERE'!N44)</f>
        <v>0</v>
      </c>
      <c r="O44" s="181">
        <f>$C44*1.5*('ENTER HRS HERE'!O44)</f>
        <v>0</v>
      </c>
      <c r="P44" s="183">
        <f>$C44*('ENTER HRS HERE'!P44)</f>
        <v>0</v>
      </c>
      <c r="Q44" s="181">
        <f>$C44*1.5*('ENTER HRS HERE'!Q44)</f>
        <v>0</v>
      </c>
      <c r="R44" s="183">
        <f>$C44*('ENTER HRS HERE'!R44)</f>
        <v>0</v>
      </c>
      <c r="S44" s="181">
        <f>$C44*1.5*('ENTER HRS HERE'!S44)</f>
        <v>0</v>
      </c>
      <c r="T44" s="183">
        <f>$C44*('ENTER HRS HERE'!T44)</f>
        <v>0</v>
      </c>
      <c r="U44" s="181">
        <f>$C44*1.5*('ENTER HRS HERE'!U44)</f>
        <v>0</v>
      </c>
      <c r="V44" s="183">
        <f>$C44*('ENTER HRS HERE'!V44)</f>
        <v>0</v>
      </c>
      <c r="W44" s="181">
        <f>$C44*1.5*('ENTER HRS HERE'!W44)</f>
        <v>0</v>
      </c>
      <c r="X44" s="183">
        <f>$C44*('ENTER HRS HERE'!X44)</f>
        <v>0</v>
      </c>
      <c r="Y44" s="181">
        <f>$C44*1.5*('ENTER HRS HERE'!Y44)</f>
        <v>0</v>
      </c>
      <c r="Z44" s="183">
        <f>$C44*('ENTER HRS HERE'!Z44)</f>
        <v>0</v>
      </c>
      <c r="AA44" s="181">
        <f>$C44*1.5*('ENTER HRS HERE'!AA44)</f>
        <v>0</v>
      </c>
      <c r="AB44" s="183">
        <f>$C44*('ENTER HRS HERE'!AB44)</f>
        <v>0</v>
      </c>
      <c r="AC44" s="181">
        <f>$C44*1.5*('ENTER HRS HERE'!AC44)</f>
        <v>0</v>
      </c>
      <c r="AD44" s="183">
        <f>$C44*('ENTER HRS HERE'!AD44)</f>
        <v>0</v>
      </c>
      <c r="AE44" s="181">
        <f>$C44*1.5*('ENTER HRS HERE'!AE44)</f>
        <v>0</v>
      </c>
      <c r="AF44" s="183">
        <f>$C44*('ENTER HRS HERE'!AF44)</f>
        <v>0</v>
      </c>
      <c r="AG44" s="181">
        <f>$C44*1.5*('ENTER HRS HERE'!AG44)</f>
        <v>0</v>
      </c>
      <c r="AH44" s="183">
        <f>$C44*('ENTER HRS HERE'!AH44)</f>
        <v>0</v>
      </c>
      <c r="AI44" s="181">
        <f>$C44*1.5*('ENTER HRS HERE'!AI44)</f>
        <v>0</v>
      </c>
      <c r="AJ44" s="183">
        <f>$C44*('ENTER HRS HERE'!AJ44)</f>
        <v>0</v>
      </c>
      <c r="AK44" s="181">
        <f>$C44*1.5*('ENTER HRS HERE'!AK44)</f>
        <v>0</v>
      </c>
      <c r="AL44" s="183">
        <f>$C44*('ENTER HRS HERE'!AL44)</f>
        <v>0</v>
      </c>
      <c r="AM44" s="181">
        <f>$C44*1.5*('ENTER HRS HERE'!AM44)</f>
        <v>0</v>
      </c>
    </row>
    <row r="45" spans="1:39" ht="15.75" thickBot="1">
      <c r="A45" s="198">
        <f>'ENTER HRS HERE'!A45</f>
        <v>0</v>
      </c>
      <c r="B45" s="195">
        <f>'ENTER HRS HERE'!B45</f>
        <v>0</v>
      </c>
      <c r="C45" s="144">
        <f>'ENTER HRS HERE'!C45</f>
        <v>0</v>
      </c>
      <c r="D45" s="276">
        <f t="shared" si="2"/>
        <v>0</v>
      </c>
      <c r="E45" s="277">
        <f t="shared" si="3"/>
        <v>0</v>
      </c>
      <c r="F45" s="180">
        <f>$C45*('ENTER HRS HERE'!F45)</f>
        <v>0</v>
      </c>
      <c r="G45" s="182">
        <f>$C45*1.5*('ENTER HRS HERE'!G45)</f>
        <v>0</v>
      </c>
      <c r="H45" s="183">
        <f>$C45*('ENTER HRS HERE'!H45)</f>
        <v>0</v>
      </c>
      <c r="I45" s="181">
        <f>$C45*1.5*('ENTER HRS HERE'!I45)</f>
        <v>0</v>
      </c>
      <c r="J45" s="183">
        <f>$C45*('ENTER HRS HERE'!J45)</f>
        <v>0</v>
      </c>
      <c r="K45" s="181">
        <f>$C45*1.5*('ENTER HRS HERE'!K45)</f>
        <v>0</v>
      </c>
      <c r="L45" s="183">
        <f>$C45*('ENTER HRS HERE'!L45)</f>
        <v>0</v>
      </c>
      <c r="M45" s="181">
        <f>$C45*1.5*('ENTER HRS HERE'!M45)</f>
        <v>0</v>
      </c>
      <c r="N45" s="183">
        <f>$C45*('ENTER HRS HERE'!N45)</f>
        <v>0</v>
      </c>
      <c r="O45" s="181">
        <f>$C45*1.5*('ENTER HRS HERE'!O45)</f>
        <v>0</v>
      </c>
      <c r="P45" s="183">
        <f>$C45*('ENTER HRS HERE'!P45)</f>
        <v>0</v>
      </c>
      <c r="Q45" s="181">
        <f>$C45*1.5*('ENTER HRS HERE'!Q45)</f>
        <v>0</v>
      </c>
      <c r="R45" s="183">
        <f>$C45*('ENTER HRS HERE'!R45)</f>
        <v>0</v>
      </c>
      <c r="S45" s="181">
        <f>$C45*1.5*('ENTER HRS HERE'!S45)</f>
        <v>0</v>
      </c>
      <c r="T45" s="183">
        <f>$C45*('ENTER HRS HERE'!T45)</f>
        <v>0</v>
      </c>
      <c r="U45" s="181">
        <f>$C45*1.5*('ENTER HRS HERE'!U45)</f>
        <v>0</v>
      </c>
      <c r="V45" s="183">
        <f>$C45*('ENTER HRS HERE'!V45)</f>
        <v>0</v>
      </c>
      <c r="W45" s="181">
        <f>$C45*1.5*('ENTER HRS HERE'!W45)</f>
        <v>0</v>
      </c>
      <c r="X45" s="183">
        <f>$C45*('ENTER HRS HERE'!X45)</f>
        <v>0</v>
      </c>
      <c r="Y45" s="181">
        <f>$C45*1.5*('ENTER HRS HERE'!Y45)</f>
        <v>0</v>
      </c>
      <c r="Z45" s="183">
        <f>$C45*('ENTER HRS HERE'!Z45)</f>
        <v>0</v>
      </c>
      <c r="AA45" s="181">
        <f>$C45*1.5*('ENTER HRS HERE'!AA45)</f>
        <v>0</v>
      </c>
      <c r="AB45" s="183">
        <f>$C45*('ENTER HRS HERE'!AB45)</f>
        <v>0</v>
      </c>
      <c r="AC45" s="181">
        <f>$C45*1.5*('ENTER HRS HERE'!AC45)</f>
        <v>0</v>
      </c>
      <c r="AD45" s="183">
        <f>$C45*('ENTER HRS HERE'!AD45)</f>
        <v>0</v>
      </c>
      <c r="AE45" s="181">
        <f>$C45*1.5*('ENTER HRS HERE'!AE45)</f>
        <v>0</v>
      </c>
      <c r="AF45" s="183">
        <f>$C45*('ENTER HRS HERE'!AF45)</f>
        <v>0</v>
      </c>
      <c r="AG45" s="181">
        <f>$C45*1.5*('ENTER HRS HERE'!AG45)</f>
        <v>0</v>
      </c>
      <c r="AH45" s="183">
        <f>$C45*('ENTER HRS HERE'!AH45)</f>
        <v>0</v>
      </c>
      <c r="AI45" s="181">
        <f>$C45*1.5*('ENTER HRS HERE'!AI45)</f>
        <v>0</v>
      </c>
      <c r="AJ45" s="183">
        <f>$C45*('ENTER HRS HERE'!AJ45)</f>
        <v>0</v>
      </c>
      <c r="AK45" s="181">
        <f>$C45*1.5*('ENTER HRS HERE'!AK45)</f>
        <v>0</v>
      </c>
      <c r="AL45" s="183">
        <f>$C45*('ENTER HRS HERE'!AL45)</f>
        <v>0</v>
      </c>
      <c r="AM45" s="181">
        <f>$C45*1.5*('ENTER HRS HERE'!AM45)</f>
        <v>0</v>
      </c>
    </row>
    <row r="46" spans="1:39" ht="15.75" thickBot="1">
      <c r="A46" s="198">
        <f>'ENTER HRS HERE'!A46</f>
        <v>0</v>
      </c>
      <c r="B46" s="195">
        <f>'ENTER HRS HERE'!B46</f>
        <v>0</v>
      </c>
      <c r="C46" s="144">
        <f>'ENTER HRS HERE'!C46</f>
        <v>0</v>
      </c>
      <c r="D46" s="276">
        <f t="shared" si="2"/>
        <v>0</v>
      </c>
      <c r="E46" s="277">
        <f t="shared" si="3"/>
        <v>0</v>
      </c>
      <c r="F46" s="180">
        <f>$C46*('ENTER HRS HERE'!F46)</f>
        <v>0</v>
      </c>
      <c r="G46" s="182">
        <f>$C46*1.5*('ENTER HRS HERE'!G46)</f>
        <v>0</v>
      </c>
      <c r="H46" s="183">
        <f>$C46*('ENTER HRS HERE'!H46)</f>
        <v>0</v>
      </c>
      <c r="I46" s="181">
        <f>$C46*1.5*('ENTER HRS HERE'!I46)</f>
        <v>0</v>
      </c>
      <c r="J46" s="183">
        <f>$C46*('ENTER HRS HERE'!J46)</f>
        <v>0</v>
      </c>
      <c r="K46" s="181">
        <f>$C46*1.5*('ENTER HRS HERE'!K46)</f>
        <v>0</v>
      </c>
      <c r="L46" s="183">
        <f>$C46*('ENTER HRS HERE'!L46)</f>
        <v>0</v>
      </c>
      <c r="M46" s="181">
        <f>$C46*1.5*('ENTER HRS HERE'!M46)</f>
        <v>0</v>
      </c>
      <c r="N46" s="183">
        <f>$C46*('ENTER HRS HERE'!N46)</f>
        <v>0</v>
      </c>
      <c r="O46" s="181">
        <f>$C46*1.5*('ENTER HRS HERE'!O46)</f>
        <v>0</v>
      </c>
      <c r="P46" s="183">
        <f>$C46*('ENTER HRS HERE'!P46)</f>
        <v>0</v>
      </c>
      <c r="Q46" s="181">
        <f>$C46*1.5*('ENTER HRS HERE'!Q46)</f>
        <v>0</v>
      </c>
      <c r="R46" s="183">
        <f>$C46*('ENTER HRS HERE'!R46)</f>
        <v>0</v>
      </c>
      <c r="S46" s="181">
        <f>$C46*1.5*('ENTER HRS HERE'!S46)</f>
        <v>0</v>
      </c>
      <c r="T46" s="183">
        <f>$C46*('ENTER HRS HERE'!T46)</f>
        <v>0</v>
      </c>
      <c r="U46" s="181">
        <f>$C46*1.5*('ENTER HRS HERE'!U46)</f>
        <v>0</v>
      </c>
      <c r="V46" s="183">
        <f>$C46*('ENTER HRS HERE'!V46)</f>
        <v>0</v>
      </c>
      <c r="W46" s="181">
        <f>$C46*1.5*('ENTER HRS HERE'!W46)</f>
        <v>0</v>
      </c>
      <c r="X46" s="183">
        <f>$C46*('ENTER HRS HERE'!X46)</f>
        <v>0</v>
      </c>
      <c r="Y46" s="181">
        <f>$C46*1.5*('ENTER HRS HERE'!Y46)</f>
        <v>0</v>
      </c>
      <c r="Z46" s="183">
        <f>$C46*('ENTER HRS HERE'!Z46)</f>
        <v>0</v>
      </c>
      <c r="AA46" s="181">
        <f>$C46*1.5*('ENTER HRS HERE'!AA46)</f>
        <v>0</v>
      </c>
      <c r="AB46" s="183">
        <f>$C46*('ENTER HRS HERE'!AB46)</f>
        <v>0</v>
      </c>
      <c r="AC46" s="181">
        <f>$C46*1.5*('ENTER HRS HERE'!AC46)</f>
        <v>0</v>
      </c>
      <c r="AD46" s="183">
        <f>$C46*('ENTER HRS HERE'!AD46)</f>
        <v>0</v>
      </c>
      <c r="AE46" s="181">
        <f>$C46*1.5*('ENTER HRS HERE'!AE46)</f>
        <v>0</v>
      </c>
      <c r="AF46" s="183">
        <f>$C46*('ENTER HRS HERE'!AF46)</f>
        <v>0</v>
      </c>
      <c r="AG46" s="181">
        <f>$C46*1.5*('ENTER HRS HERE'!AG46)</f>
        <v>0</v>
      </c>
      <c r="AH46" s="183">
        <f>$C46*('ENTER HRS HERE'!AH46)</f>
        <v>0</v>
      </c>
      <c r="AI46" s="181">
        <f>$C46*1.5*('ENTER HRS HERE'!AI46)</f>
        <v>0</v>
      </c>
      <c r="AJ46" s="183">
        <f>$C46*('ENTER HRS HERE'!AJ46)</f>
        <v>0</v>
      </c>
      <c r="AK46" s="181">
        <f>$C46*1.5*('ENTER HRS HERE'!AK46)</f>
        <v>0</v>
      </c>
      <c r="AL46" s="183">
        <f>$C46*('ENTER HRS HERE'!AL46)</f>
        <v>0</v>
      </c>
      <c r="AM46" s="181">
        <f>$C46*1.5*('ENTER HRS HERE'!AM46)</f>
        <v>0</v>
      </c>
    </row>
    <row r="47" spans="1:39" ht="15.75" thickBot="1">
      <c r="A47" s="198">
        <f>'ENTER HRS HERE'!A47</f>
        <v>0</v>
      </c>
      <c r="B47" s="195">
        <f>'ENTER HRS HERE'!B47</f>
        <v>0</v>
      </c>
      <c r="C47" s="144">
        <f>'ENTER HRS HERE'!C47</f>
        <v>0</v>
      </c>
      <c r="D47" s="276">
        <f t="shared" si="2"/>
        <v>0</v>
      </c>
      <c r="E47" s="277">
        <f t="shared" si="3"/>
        <v>0</v>
      </c>
      <c r="F47" s="180">
        <f>$C47*('ENTER HRS HERE'!F47)</f>
        <v>0</v>
      </c>
      <c r="G47" s="182">
        <f>$C47*1.5*('ENTER HRS HERE'!G47)</f>
        <v>0</v>
      </c>
      <c r="H47" s="183">
        <f>$C47*('ENTER HRS HERE'!H47)</f>
        <v>0</v>
      </c>
      <c r="I47" s="181">
        <f>$C47*1.5*('ENTER HRS HERE'!I47)</f>
        <v>0</v>
      </c>
      <c r="J47" s="183">
        <f>$C47*('ENTER HRS HERE'!J47)</f>
        <v>0</v>
      </c>
      <c r="K47" s="181">
        <f>$C47*1.5*('ENTER HRS HERE'!K47)</f>
        <v>0</v>
      </c>
      <c r="L47" s="183">
        <f>$C47*('ENTER HRS HERE'!L47)</f>
        <v>0</v>
      </c>
      <c r="M47" s="181">
        <f>$C47*1.5*('ENTER HRS HERE'!M47)</f>
        <v>0</v>
      </c>
      <c r="N47" s="183">
        <f>$C47*('ENTER HRS HERE'!N47)</f>
        <v>0</v>
      </c>
      <c r="O47" s="181">
        <f>$C47*1.5*('ENTER HRS HERE'!O47)</f>
        <v>0</v>
      </c>
      <c r="P47" s="183">
        <f>$C47*('ENTER HRS HERE'!P47)</f>
        <v>0</v>
      </c>
      <c r="Q47" s="181">
        <f>$C47*1.5*('ENTER HRS HERE'!Q47)</f>
        <v>0</v>
      </c>
      <c r="R47" s="183">
        <f>$C47*('ENTER HRS HERE'!R47)</f>
        <v>0</v>
      </c>
      <c r="S47" s="181">
        <f>$C47*1.5*('ENTER HRS HERE'!S47)</f>
        <v>0</v>
      </c>
      <c r="T47" s="183">
        <f>$C47*('ENTER HRS HERE'!T47)</f>
        <v>0</v>
      </c>
      <c r="U47" s="181">
        <f>$C47*1.5*('ENTER HRS HERE'!U47)</f>
        <v>0</v>
      </c>
      <c r="V47" s="183">
        <f>$C47*('ENTER HRS HERE'!V47)</f>
        <v>0</v>
      </c>
      <c r="W47" s="181">
        <f>$C47*1.5*('ENTER HRS HERE'!W47)</f>
        <v>0</v>
      </c>
      <c r="X47" s="183">
        <f>$C47*('ENTER HRS HERE'!X47)</f>
        <v>0</v>
      </c>
      <c r="Y47" s="181">
        <f>$C47*1.5*('ENTER HRS HERE'!Y47)</f>
        <v>0</v>
      </c>
      <c r="Z47" s="183">
        <f>$C47*('ENTER HRS HERE'!Z47)</f>
        <v>0</v>
      </c>
      <c r="AA47" s="181">
        <f>$C47*1.5*('ENTER HRS HERE'!AA47)</f>
        <v>0</v>
      </c>
      <c r="AB47" s="183">
        <f>$C47*('ENTER HRS HERE'!AB47)</f>
        <v>0</v>
      </c>
      <c r="AC47" s="181">
        <f>$C47*1.5*('ENTER HRS HERE'!AC47)</f>
        <v>0</v>
      </c>
      <c r="AD47" s="183">
        <f>$C47*('ENTER HRS HERE'!AD47)</f>
        <v>0</v>
      </c>
      <c r="AE47" s="181">
        <f>$C47*1.5*('ENTER HRS HERE'!AE47)</f>
        <v>0</v>
      </c>
      <c r="AF47" s="183">
        <f>$C47*('ENTER HRS HERE'!AF47)</f>
        <v>0</v>
      </c>
      <c r="AG47" s="181">
        <f>$C47*1.5*('ENTER HRS HERE'!AG47)</f>
        <v>0</v>
      </c>
      <c r="AH47" s="183">
        <f>$C47*('ENTER HRS HERE'!AH47)</f>
        <v>0</v>
      </c>
      <c r="AI47" s="181">
        <f>$C47*1.5*('ENTER HRS HERE'!AI47)</f>
        <v>0</v>
      </c>
      <c r="AJ47" s="183">
        <f>$C47*('ENTER HRS HERE'!AJ47)</f>
        <v>0</v>
      </c>
      <c r="AK47" s="181">
        <f>$C47*1.5*('ENTER HRS HERE'!AK47)</f>
        <v>0</v>
      </c>
      <c r="AL47" s="183">
        <f>$C47*('ENTER HRS HERE'!AL47)</f>
        <v>0</v>
      </c>
      <c r="AM47" s="181">
        <f>$C47*1.5*('ENTER HRS HERE'!AM47)</f>
        <v>0</v>
      </c>
    </row>
    <row r="48" spans="1:39" ht="15.75" thickBot="1">
      <c r="A48" s="198">
        <f>'ENTER HRS HERE'!A48</f>
        <v>0</v>
      </c>
      <c r="B48" s="195">
        <f>'ENTER HRS HERE'!B48</f>
        <v>0</v>
      </c>
      <c r="C48" s="144">
        <f>'ENTER HRS HERE'!C48</f>
        <v>0</v>
      </c>
      <c r="D48" s="276">
        <f t="shared" si="2"/>
        <v>0</v>
      </c>
      <c r="E48" s="277">
        <f t="shared" si="3"/>
        <v>0</v>
      </c>
      <c r="F48" s="180">
        <f>$C48*('ENTER HRS HERE'!F48)</f>
        <v>0</v>
      </c>
      <c r="G48" s="182">
        <f>$C48*1.5*('ENTER HRS HERE'!G48)</f>
        <v>0</v>
      </c>
      <c r="H48" s="183">
        <f>$C48*('ENTER HRS HERE'!H48)</f>
        <v>0</v>
      </c>
      <c r="I48" s="181">
        <f>$C48*1.5*('ENTER HRS HERE'!I48)</f>
        <v>0</v>
      </c>
      <c r="J48" s="183">
        <f>$C48*('ENTER HRS HERE'!J48)</f>
        <v>0</v>
      </c>
      <c r="K48" s="181">
        <f>$C48*1.5*('ENTER HRS HERE'!K48)</f>
        <v>0</v>
      </c>
      <c r="L48" s="183">
        <f>$C48*('ENTER HRS HERE'!L48)</f>
        <v>0</v>
      </c>
      <c r="M48" s="181">
        <f>$C48*1.5*('ENTER HRS HERE'!M48)</f>
        <v>0</v>
      </c>
      <c r="N48" s="183">
        <f>$C48*('ENTER HRS HERE'!N48)</f>
        <v>0</v>
      </c>
      <c r="O48" s="181">
        <f>$C48*1.5*('ENTER HRS HERE'!O48)</f>
        <v>0</v>
      </c>
      <c r="P48" s="183">
        <f>$C48*('ENTER HRS HERE'!P48)</f>
        <v>0</v>
      </c>
      <c r="Q48" s="181">
        <f>$C48*1.5*('ENTER HRS HERE'!Q48)</f>
        <v>0</v>
      </c>
      <c r="R48" s="183">
        <f>$C48*('ENTER HRS HERE'!R48)</f>
        <v>0</v>
      </c>
      <c r="S48" s="181">
        <f>$C48*1.5*('ENTER HRS HERE'!S48)</f>
        <v>0</v>
      </c>
      <c r="T48" s="183">
        <f>$C48*('ENTER HRS HERE'!T48)</f>
        <v>0</v>
      </c>
      <c r="U48" s="181">
        <f>$C48*1.5*('ENTER HRS HERE'!U48)</f>
        <v>0</v>
      </c>
      <c r="V48" s="183">
        <f>$C48*('ENTER HRS HERE'!V48)</f>
        <v>0</v>
      </c>
      <c r="W48" s="181">
        <f>$C48*1.5*('ENTER HRS HERE'!W48)</f>
        <v>0</v>
      </c>
      <c r="X48" s="183">
        <f>$C48*('ENTER HRS HERE'!X48)</f>
        <v>0</v>
      </c>
      <c r="Y48" s="181">
        <f>$C48*1.5*('ENTER HRS HERE'!Y48)</f>
        <v>0</v>
      </c>
      <c r="Z48" s="183">
        <f>$C48*('ENTER HRS HERE'!Z48)</f>
        <v>0</v>
      </c>
      <c r="AA48" s="181">
        <f>$C48*1.5*('ENTER HRS HERE'!AA48)</f>
        <v>0</v>
      </c>
      <c r="AB48" s="183">
        <f>$C48*('ENTER HRS HERE'!AB48)</f>
        <v>0</v>
      </c>
      <c r="AC48" s="181">
        <f>$C48*1.5*('ENTER HRS HERE'!AC48)</f>
        <v>0</v>
      </c>
      <c r="AD48" s="183">
        <f>$C48*('ENTER HRS HERE'!AD48)</f>
        <v>0</v>
      </c>
      <c r="AE48" s="181">
        <f>$C48*1.5*('ENTER HRS HERE'!AE48)</f>
        <v>0</v>
      </c>
      <c r="AF48" s="183">
        <f>$C48*('ENTER HRS HERE'!AF48)</f>
        <v>0</v>
      </c>
      <c r="AG48" s="181">
        <f>$C48*1.5*('ENTER HRS HERE'!AG48)</f>
        <v>0</v>
      </c>
      <c r="AH48" s="183">
        <f>$C48*('ENTER HRS HERE'!AH48)</f>
        <v>0</v>
      </c>
      <c r="AI48" s="181">
        <f>$C48*1.5*('ENTER HRS HERE'!AI48)</f>
        <v>0</v>
      </c>
      <c r="AJ48" s="183">
        <f>$C48*('ENTER HRS HERE'!AJ48)</f>
        <v>0</v>
      </c>
      <c r="AK48" s="181">
        <f>$C48*1.5*('ENTER HRS HERE'!AK48)</f>
        <v>0</v>
      </c>
      <c r="AL48" s="183">
        <f>$C48*('ENTER HRS HERE'!AL48)</f>
        <v>0</v>
      </c>
      <c r="AM48" s="181">
        <f>$C48*1.5*('ENTER HRS HERE'!AM48)</f>
        <v>0</v>
      </c>
    </row>
    <row r="49" spans="1:39" ht="15.75" thickBot="1">
      <c r="A49" s="198">
        <f>'ENTER HRS HERE'!A49</f>
        <v>0</v>
      </c>
      <c r="B49" s="195">
        <f>'ENTER HRS HERE'!B49</f>
        <v>0</v>
      </c>
      <c r="C49" s="144">
        <f>'ENTER HRS HERE'!C49</f>
        <v>0</v>
      </c>
      <c r="D49" s="276">
        <f t="shared" si="2"/>
        <v>0</v>
      </c>
      <c r="E49" s="277">
        <f t="shared" si="3"/>
        <v>0</v>
      </c>
      <c r="F49" s="180">
        <f>$C49*('ENTER HRS HERE'!F49)</f>
        <v>0</v>
      </c>
      <c r="G49" s="182">
        <f>$C49*1.5*('ENTER HRS HERE'!G49)</f>
        <v>0</v>
      </c>
      <c r="H49" s="183">
        <f>$C49*('ENTER HRS HERE'!H49)</f>
        <v>0</v>
      </c>
      <c r="I49" s="181">
        <f>$C49*1.5*('ENTER HRS HERE'!I49)</f>
        <v>0</v>
      </c>
      <c r="J49" s="183">
        <f>$C49*('ENTER HRS HERE'!J49)</f>
        <v>0</v>
      </c>
      <c r="K49" s="181">
        <f>$C49*1.5*('ENTER HRS HERE'!K49)</f>
        <v>0</v>
      </c>
      <c r="L49" s="183">
        <f>$C49*('ENTER HRS HERE'!L49)</f>
        <v>0</v>
      </c>
      <c r="M49" s="181">
        <f>$C49*1.5*('ENTER HRS HERE'!M49)</f>
        <v>0</v>
      </c>
      <c r="N49" s="183">
        <f>$C49*('ENTER HRS HERE'!N49)</f>
        <v>0</v>
      </c>
      <c r="O49" s="181">
        <f>$C49*1.5*('ENTER HRS HERE'!O49)</f>
        <v>0</v>
      </c>
      <c r="P49" s="183">
        <f>$C49*('ENTER HRS HERE'!P49)</f>
        <v>0</v>
      </c>
      <c r="Q49" s="181">
        <f>$C49*1.5*('ENTER HRS HERE'!Q49)</f>
        <v>0</v>
      </c>
      <c r="R49" s="183">
        <f>$C49*('ENTER HRS HERE'!R49)</f>
        <v>0</v>
      </c>
      <c r="S49" s="181">
        <f>$C49*1.5*('ENTER HRS HERE'!S49)</f>
        <v>0</v>
      </c>
      <c r="T49" s="183">
        <f>$C49*('ENTER HRS HERE'!T49)</f>
        <v>0</v>
      </c>
      <c r="U49" s="181">
        <f>$C49*1.5*('ENTER HRS HERE'!U49)</f>
        <v>0</v>
      </c>
      <c r="V49" s="183">
        <f>$C49*('ENTER HRS HERE'!V49)</f>
        <v>0</v>
      </c>
      <c r="W49" s="181">
        <f>$C49*1.5*('ENTER HRS HERE'!W49)</f>
        <v>0</v>
      </c>
      <c r="X49" s="183">
        <f>$C49*('ENTER HRS HERE'!X49)</f>
        <v>0</v>
      </c>
      <c r="Y49" s="181">
        <f>$C49*1.5*('ENTER HRS HERE'!Y49)</f>
        <v>0</v>
      </c>
      <c r="Z49" s="183">
        <f>$C49*('ENTER HRS HERE'!Z49)</f>
        <v>0</v>
      </c>
      <c r="AA49" s="181">
        <f>$C49*1.5*('ENTER HRS HERE'!AA49)</f>
        <v>0</v>
      </c>
      <c r="AB49" s="183">
        <f>$C49*('ENTER HRS HERE'!AB49)</f>
        <v>0</v>
      </c>
      <c r="AC49" s="181">
        <f>$C49*1.5*('ENTER HRS HERE'!AC49)</f>
        <v>0</v>
      </c>
      <c r="AD49" s="183">
        <f>$C49*('ENTER HRS HERE'!AD49)</f>
        <v>0</v>
      </c>
      <c r="AE49" s="181">
        <f>$C49*1.5*('ENTER HRS HERE'!AE49)</f>
        <v>0</v>
      </c>
      <c r="AF49" s="183">
        <f>$C49*('ENTER HRS HERE'!AF49)</f>
        <v>0</v>
      </c>
      <c r="AG49" s="181">
        <f>$C49*1.5*('ENTER HRS HERE'!AG49)</f>
        <v>0</v>
      </c>
      <c r="AH49" s="183">
        <f>$C49*('ENTER HRS HERE'!AH49)</f>
        <v>0</v>
      </c>
      <c r="AI49" s="181">
        <f>$C49*1.5*('ENTER HRS HERE'!AI49)</f>
        <v>0</v>
      </c>
      <c r="AJ49" s="183">
        <f>$C49*('ENTER HRS HERE'!AJ49)</f>
        <v>0</v>
      </c>
      <c r="AK49" s="181">
        <f>$C49*1.5*('ENTER HRS HERE'!AK49)</f>
        <v>0</v>
      </c>
      <c r="AL49" s="183">
        <f>$C49*('ENTER HRS HERE'!AL49)</f>
        <v>0</v>
      </c>
      <c r="AM49" s="181">
        <f>$C49*1.5*('ENTER HRS HERE'!AM49)</f>
        <v>0</v>
      </c>
    </row>
    <row r="50" spans="1:39" ht="15.75" thickBot="1">
      <c r="A50" s="198">
        <f>'ENTER HRS HERE'!A50</f>
        <v>0</v>
      </c>
      <c r="B50" s="195">
        <f>'ENTER HRS HERE'!B50</f>
        <v>0</v>
      </c>
      <c r="C50" s="144">
        <f>'ENTER HRS HERE'!C50</f>
        <v>0</v>
      </c>
      <c r="D50" s="276">
        <f t="shared" si="2"/>
        <v>0</v>
      </c>
      <c r="E50" s="277">
        <f t="shared" si="3"/>
        <v>0</v>
      </c>
      <c r="F50" s="180">
        <f>$C50*('ENTER HRS HERE'!F50)</f>
        <v>0</v>
      </c>
      <c r="G50" s="182">
        <f>$C50*1.5*('ENTER HRS HERE'!G50)</f>
        <v>0</v>
      </c>
      <c r="H50" s="183">
        <f>$C50*('ENTER HRS HERE'!H50)</f>
        <v>0</v>
      </c>
      <c r="I50" s="181">
        <f>$C50*1.5*('ENTER HRS HERE'!I50)</f>
        <v>0</v>
      </c>
      <c r="J50" s="183">
        <f>$C50*('ENTER HRS HERE'!J50)</f>
        <v>0</v>
      </c>
      <c r="K50" s="181">
        <f>$C50*1.5*('ENTER HRS HERE'!K50)</f>
        <v>0</v>
      </c>
      <c r="L50" s="183">
        <f>$C50*('ENTER HRS HERE'!L50)</f>
        <v>0</v>
      </c>
      <c r="M50" s="181">
        <f>$C50*1.5*('ENTER HRS HERE'!M50)</f>
        <v>0</v>
      </c>
      <c r="N50" s="183">
        <f>$C50*('ENTER HRS HERE'!N50)</f>
        <v>0</v>
      </c>
      <c r="O50" s="181">
        <f>$C50*1.5*('ENTER HRS HERE'!O50)</f>
        <v>0</v>
      </c>
      <c r="P50" s="183">
        <f>$C50*('ENTER HRS HERE'!P50)</f>
        <v>0</v>
      </c>
      <c r="Q50" s="181">
        <f>$C50*1.5*('ENTER HRS HERE'!Q50)</f>
        <v>0</v>
      </c>
      <c r="R50" s="183">
        <f>$C50*('ENTER HRS HERE'!R50)</f>
        <v>0</v>
      </c>
      <c r="S50" s="181">
        <f>$C50*1.5*('ENTER HRS HERE'!S50)</f>
        <v>0</v>
      </c>
      <c r="T50" s="183">
        <f>$C50*('ENTER HRS HERE'!T50)</f>
        <v>0</v>
      </c>
      <c r="U50" s="181">
        <f>$C50*1.5*('ENTER HRS HERE'!U50)</f>
        <v>0</v>
      </c>
      <c r="V50" s="183">
        <f>$C50*('ENTER HRS HERE'!V50)</f>
        <v>0</v>
      </c>
      <c r="W50" s="181">
        <f>$C50*1.5*('ENTER HRS HERE'!W50)</f>
        <v>0</v>
      </c>
      <c r="X50" s="183">
        <f>$C50*('ENTER HRS HERE'!X50)</f>
        <v>0</v>
      </c>
      <c r="Y50" s="181">
        <f>$C50*1.5*('ENTER HRS HERE'!Y50)</f>
        <v>0</v>
      </c>
      <c r="Z50" s="183">
        <f>$C50*('ENTER HRS HERE'!Z50)</f>
        <v>0</v>
      </c>
      <c r="AA50" s="181">
        <f>$C50*1.5*('ENTER HRS HERE'!AA50)</f>
        <v>0</v>
      </c>
      <c r="AB50" s="183">
        <f>$C50*('ENTER HRS HERE'!AB50)</f>
        <v>0</v>
      </c>
      <c r="AC50" s="181">
        <f>$C50*1.5*('ENTER HRS HERE'!AC50)</f>
        <v>0</v>
      </c>
      <c r="AD50" s="183">
        <f>$C50*('ENTER HRS HERE'!AD50)</f>
        <v>0</v>
      </c>
      <c r="AE50" s="181">
        <f>$C50*1.5*('ENTER HRS HERE'!AE50)</f>
        <v>0</v>
      </c>
      <c r="AF50" s="183">
        <f>$C50*('ENTER HRS HERE'!AF50)</f>
        <v>0</v>
      </c>
      <c r="AG50" s="181">
        <f>$C50*1.5*('ENTER HRS HERE'!AG50)</f>
        <v>0</v>
      </c>
      <c r="AH50" s="183">
        <f>$C50*('ENTER HRS HERE'!AH50)</f>
        <v>0</v>
      </c>
      <c r="AI50" s="181">
        <f>$C50*1.5*('ENTER HRS HERE'!AI50)</f>
        <v>0</v>
      </c>
      <c r="AJ50" s="183">
        <f>$C50*('ENTER HRS HERE'!AJ50)</f>
        <v>0</v>
      </c>
      <c r="AK50" s="181">
        <f>$C50*1.5*('ENTER HRS HERE'!AK50)</f>
        <v>0</v>
      </c>
      <c r="AL50" s="183">
        <f>$C50*('ENTER HRS HERE'!AL50)</f>
        <v>0</v>
      </c>
      <c r="AM50" s="181">
        <f>$C50*1.5*('ENTER HRS HERE'!AM50)</f>
        <v>0</v>
      </c>
    </row>
    <row r="51" spans="1:39" ht="15.75" thickBot="1">
      <c r="A51" s="198">
        <f>'ENTER HRS HERE'!A51</f>
        <v>0</v>
      </c>
      <c r="B51" s="195">
        <f>'ENTER HRS HERE'!B51</f>
        <v>0</v>
      </c>
      <c r="C51" s="144">
        <f>'ENTER HRS HERE'!C51</f>
        <v>0</v>
      </c>
      <c r="D51" s="276">
        <f t="shared" si="2"/>
        <v>0</v>
      </c>
      <c r="E51" s="277">
        <f t="shared" si="3"/>
        <v>0</v>
      </c>
      <c r="F51" s="180">
        <f>$C51*('ENTER HRS HERE'!F51)</f>
        <v>0</v>
      </c>
      <c r="G51" s="182">
        <f>$C51*1.5*('ENTER HRS HERE'!G51)</f>
        <v>0</v>
      </c>
      <c r="H51" s="183">
        <f>$C51*('ENTER HRS HERE'!H51)</f>
        <v>0</v>
      </c>
      <c r="I51" s="181">
        <f>$C51*1.5*('ENTER HRS HERE'!I51)</f>
        <v>0</v>
      </c>
      <c r="J51" s="183">
        <f>$C51*('ENTER HRS HERE'!J51)</f>
        <v>0</v>
      </c>
      <c r="K51" s="181">
        <f>$C51*1.5*('ENTER HRS HERE'!K51)</f>
        <v>0</v>
      </c>
      <c r="L51" s="183">
        <f>$C51*('ENTER HRS HERE'!L51)</f>
        <v>0</v>
      </c>
      <c r="M51" s="181">
        <f>$C51*1.5*('ENTER HRS HERE'!M51)</f>
        <v>0</v>
      </c>
      <c r="N51" s="183">
        <f>$C51*('ENTER HRS HERE'!N51)</f>
        <v>0</v>
      </c>
      <c r="O51" s="181">
        <f>$C51*1.5*('ENTER HRS HERE'!O51)</f>
        <v>0</v>
      </c>
      <c r="P51" s="183">
        <f>$C51*('ENTER HRS HERE'!P51)</f>
        <v>0</v>
      </c>
      <c r="Q51" s="181">
        <f>$C51*1.5*('ENTER HRS HERE'!Q51)</f>
        <v>0</v>
      </c>
      <c r="R51" s="183">
        <f>$C51*('ENTER HRS HERE'!R51)</f>
        <v>0</v>
      </c>
      <c r="S51" s="181">
        <f>$C51*1.5*('ENTER HRS HERE'!S51)</f>
        <v>0</v>
      </c>
      <c r="T51" s="183">
        <f>$C51*('ENTER HRS HERE'!T51)</f>
        <v>0</v>
      </c>
      <c r="U51" s="181">
        <f>$C51*1.5*('ENTER HRS HERE'!U51)</f>
        <v>0</v>
      </c>
      <c r="V51" s="183">
        <f>$C51*('ENTER HRS HERE'!V51)</f>
        <v>0</v>
      </c>
      <c r="W51" s="181">
        <f>$C51*1.5*('ENTER HRS HERE'!W51)</f>
        <v>0</v>
      </c>
      <c r="X51" s="183">
        <f>$C51*('ENTER HRS HERE'!X51)</f>
        <v>0</v>
      </c>
      <c r="Y51" s="181">
        <f>$C51*1.5*('ENTER HRS HERE'!Y51)</f>
        <v>0</v>
      </c>
      <c r="Z51" s="183">
        <f>$C51*('ENTER HRS HERE'!Z51)</f>
        <v>0</v>
      </c>
      <c r="AA51" s="181">
        <f>$C51*1.5*('ENTER HRS HERE'!AA51)</f>
        <v>0</v>
      </c>
      <c r="AB51" s="183">
        <f>$C51*('ENTER HRS HERE'!AB51)</f>
        <v>0</v>
      </c>
      <c r="AC51" s="181">
        <f>$C51*1.5*('ENTER HRS HERE'!AC51)</f>
        <v>0</v>
      </c>
      <c r="AD51" s="183">
        <f>$C51*('ENTER HRS HERE'!AD51)</f>
        <v>0</v>
      </c>
      <c r="AE51" s="181">
        <f>$C51*1.5*('ENTER HRS HERE'!AE51)</f>
        <v>0</v>
      </c>
      <c r="AF51" s="183">
        <f>$C51*('ENTER HRS HERE'!AF51)</f>
        <v>0</v>
      </c>
      <c r="AG51" s="181">
        <f>$C51*1.5*('ENTER HRS HERE'!AG51)</f>
        <v>0</v>
      </c>
      <c r="AH51" s="183">
        <f>$C51*('ENTER HRS HERE'!AH51)</f>
        <v>0</v>
      </c>
      <c r="AI51" s="181">
        <f>$C51*1.5*('ENTER HRS HERE'!AI51)</f>
        <v>0</v>
      </c>
      <c r="AJ51" s="183">
        <f>$C51*('ENTER HRS HERE'!AJ51)</f>
        <v>0</v>
      </c>
      <c r="AK51" s="181">
        <f>$C51*1.5*('ENTER HRS HERE'!AK51)</f>
        <v>0</v>
      </c>
      <c r="AL51" s="183">
        <f>$C51*('ENTER HRS HERE'!AL51)</f>
        <v>0</v>
      </c>
      <c r="AM51" s="181">
        <f>$C51*1.5*('ENTER HRS HERE'!AM51)</f>
        <v>0</v>
      </c>
    </row>
    <row r="52" spans="1:39" ht="15.75" thickBot="1">
      <c r="A52" s="198">
        <f>'ENTER HRS HERE'!A52</f>
        <v>0</v>
      </c>
      <c r="B52" s="195">
        <f>'ENTER HRS HERE'!B52</f>
        <v>0</v>
      </c>
      <c r="C52" s="144">
        <f>'ENTER HRS HERE'!C52</f>
        <v>0</v>
      </c>
      <c r="D52" s="276">
        <f t="shared" si="2"/>
        <v>0</v>
      </c>
      <c r="E52" s="277">
        <f t="shared" si="3"/>
        <v>0</v>
      </c>
      <c r="F52" s="180">
        <f>$C52*('ENTER HRS HERE'!F52)</f>
        <v>0</v>
      </c>
      <c r="G52" s="182">
        <f>$C52*1.5*('ENTER HRS HERE'!G52)</f>
        <v>0</v>
      </c>
      <c r="H52" s="183">
        <f>$C52*('ENTER HRS HERE'!H52)</f>
        <v>0</v>
      </c>
      <c r="I52" s="181">
        <f>$C52*1.5*('ENTER HRS HERE'!I52)</f>
        <v>0</v>
      </c>
      <c r="J52" s="183">
        <f>$C52*('ENTER HRS HERE'!J52)</f>
        <v>0</v>
      </c>
      <c r="K52" s="181">
        <f>$C52*1.5*('ENTER HRS HERE'!K52)</f>
        <v>0</v>
      </c>
      <c r="L52" s="183">
        <f>$C52*('ENTER HRS HERE'!L52)</f>
        <v>0</v>
      </c>
      <c r="M52" s="181">
        <f>$C52*1.5*('ENTER HRS HERE'!M52)</f>
        <v>0</v>
      </c>
      <c r="N52" s="183">
        <f>$C52*('ENTER HRS HERE'!N52)</f>
        <v>0</v>
      </c>
      <c r="O52" s="181">
        <f>$C52*1.5*('ENTER HRS HERE'!O52)</f>
        <v>0</v>
      </c>
      <c r="P52" s="183">
        <f>$C52*('ENTER HRS HERE'!P52)</f>
        <v>0</v>
      </c>
      <c r="Q52" s="181">
        <f>$C52*1.5*('ENTER HRS HERE'!Q52)</f>
        <v>0</v>
      </c>
      <c r="R52" s="183">
        <f>$C52*('ENTER HRS HERE'!R52)</f>
        <v>0</v>
      </c>
      <c r="S52" s="181">
        <f>$C52*1.5*('ENTER HRS HERE'!S52)</f>
        <v>0</v>
      </c>
      <c r="T52" s="183">
        <f>$C52*('ENTER HRS HERE'!T52)</f>
        <v>0</v>
      </c>
      <c r="U52" s="181">
        <f>$C52*1.5*('ENTER HRS HERE'!U52)</f>
        <v>0</v>
      </c>
      <c r="V52" s="183">
        <f>$C52*('ENTER HRS HERE'!V52)</f>
        <v>0</v>
      </c>
      <c r="W52" s="181">
        <f>$C52*1.5*('ENTER HRS HERE'!W52)</f>
        <v>0</v>
      </c>
      <c r="X52" s="183">
        <f>$C52*('ENTER HRS HERE'!X52)</f>
        <v>0</v>
      </c>
      <c r="Y52" s="181">
        <f>$C52*1.5*('ENTER HRS HERE'!Y52)</f>
        <v>0</v>
      </c>
      <c r="Z52" s="183">
        <f>$C52*('ENTER HRS HERE'!Z52)</f>
        <v>0</v>
      </c>
      <c r="AA52" s="181">
        <f>$C52*1.5*('ENTER HRS HERE'!AA52)</f>
        <v>0</v>
      </c>
      <c r="AB52" s="183">
        <f>$C52*('ENTER HRS HERE'!AB52)</f>
        <v>0</v>
      </c>
      <c r="AC52" s="181">
        <f>$C52*1.5*('ENTER HRS HERE'!AC52)</f>
        <v>0</v>
      </c>
      <c r="AD52" s="183">
        <f>$C52*('ENTER HRS HERE'!AD52)</f>
        <v>0</v>
      </c>
      <c r="AE52" s="181">
        <f>$C52*1.5*('ENTER HRS HERE'!AE52)</f>
        <v>0</v>
      </c>
      <c r="AF52" s="183">
        <f>$C52*('ENTER HRS HERE'!AF52)</f>
        <v>0</v>
      </c>
      <c r="AG52" s="181">
        <f>$C52*1.5*('ENTER HRS HERE'!AG52)</f>
        <v>0</v>
      </c>
      <c r="AH52" s="183">
        <f>$C52*('ENTER HRS HERE'!AH52)</f>
        <v>0</v>
      </c>
      <c r="AI52" s="181">
        <f>$C52*1.5*('ENTER HRS HERE'!AI52)</f>
        <v>0</v>
      </c>
      <c r="AJ52" s="183">
        <f>$C52*('ENTER HRS HERE'!AJ52)</f>
        <v>0</v>
      </c>
      <c r="AK52" s="181">
        <f>$C52*1.5*('ENTER HRS HERE'!AK52)</f>
        <v>0</v>
      </c>
      <c r="AL52" s="183">
        <f>$C52*('ENTER HRS HERE'!AL52)</f>
        <v>0</v>
      </c>
      <c r="AM52" s="181">
        <f>$C52*1.5*('ENTER HRS HERE'!AM52)</f>
        <v>0</v>
      </c>
    </row>
    <row r="53" spans="1:39" ht="15.75" thickBot="1">
      <c r="A53" s="198">
        <f>'ENTER HRS HERE'!A53</f>
        <v>0</v>
      </c>
      <c r="B53" s="195">
        <f>'ENTER HRS HERE'!B53</f>
        <v>0</v>
      </c>
      <c r="C53" s="144">
        <f>'ENTER HRS HERE'!C53</f>
        <v>0</v>
      </c>
      <c r="D53" s="276">
        <f t="shared" si="2"/>
        <v>0</v>
      </c>
      <c r="E53" s="277">
        <f t="shared" si="3"/>
        <v>0</v>
      </c>
      <c r="F53" s="180">
        <f>$C53*('ENTER HRS HERE'!F53)</f>
        <v>0</v>
      </c>
      <c r="G53" s="182">
        <f>$C53*1.5*('ENTER HRS HERE'!G53)</f>
        <v>0</v>
      </c>
      <c r="H53" s="183">
        <f>$C53*('ENTER HRS HERE'!H53)</f>
        <v>0</v>
      </c>
      <c r="I53" s="181">
        <f>$C53*1.5*('ENTER HRS HERE'!I53)</f>
        <v>0</v>
      </c>
      <c r="J53" s="183">
        <f>$C53*('ENTER HRS HERE'!J53)</f>
        <v>0</v>
      </c>
      <c r="K53" s="181">
        <f>$C53*1.5*('ENTER HRS HERE'!K53)</f>
        <v>0</v>
      </c>
      <c r="L53" s="183">
        <f>$C53*('ENTER HRS HERE'!L53)</f>
        <v>0</v>
      </c>
      <c r="M53" s="181">
        <f>$C53*1.5*('ENTER HRS HERE'!M53)</f>
        <v>0</v>
      </c>
      <c r="N53" s="183">
        <f>$C53*('ENTER HRS HERE'!N53)</f>
        <v>0</v>
      </c>
      <c r="O53" s="181">
        <f>$C53*1.5*('ENTER HRS HERE'!O53)</f>
        <v>0</v>
      </c>
      <c r="P53" s="183">
        <f>$C53*('ENTER HRS HERE'!P53)</f>
        <v>0</v>
      </c>
      <c r="Q53" s="181">
        <f>$C53*1.5*('ENTER HRS HERE'!Q53)</f>
        <v>0</v>
      </c>
      <c r="R53" s="183">
        <f>$C53*('ENTER HRS HERE'!R53)</f>
        <v>0</v>
      </c>
      <c r="S53" s="181">
        <f>$C53*1.5*('ENTER HRS HERE'!S53)</f>
        <v>0</v>
      </c>
      <c r="T53" s="183">
        <f>$C53*('ENTER HRS HERE'!T53)</f>
        <v>0</v>
      </c>
      <c r="U53" s="181">
        <f>$C53*1.5*('ENTER HRS HERE'!U53)</f>
        <v>0</v>
      </c>
      <c r="V53" s="183">
        <f>$C53*('ENTER HRS HERE'!V53)</f>
        <v>0</v>
      </c>
      <c r="W53" s="181">
        <f>$C53*1.5*('ENTER HRS HERE'!W53)</f>
        <v>0</v>
      </c>
      <c r="X53" s="183">
        <f>$C53*('ENTER HRS HERE'!X53)</f>
        <v>0</v>
      </c>
      <c r="Y53" s="181">
        <f>$C53*1.5*('ENTER HRS HERE'!Y53)</f>
        <v>0</v>
      </c>
      <c r="Z53" s="183">
        <f>$C53*('ENTER HRS HERE'!Z53)</f>
        <v>0</v>
      </c>
      <c r="AA53" s="181">
        <f>$C53*1.5*('ENTER HRS HERE'!AA53)</f>
        <v>0</v>
      </c>
      <c r="AB53" s="183">
        <f>$C53*('ENTER HRS HERE'!AB53)</f>
        <v>0</v>
      </c>
      <c r="AC53" s="181">
        <f>$C53*1.5*('ENTER HRS HERE'!AC53)</f>
        <v>0</v>
      </c>
      <c r="AD53" s="183">
        <f>$C53*('ENTER HRS HERE'!AD53)</f>
        <v>0</v>
      </c>
      <c r="AE53" s="181">
        <f>$C53*1.5*('ENTER HRS HERE'!AE53)</f>
        <v>0</v>
      </c>
      <c r="AF53" s="183">
        <f>$C53*('ENTER HRS HERE'!AF53)</f>
        <v>0</v>
      </c>
      <c r="AG53" s="181">
        <f>$C53*1.5*('ENTER HRS HERE'!AG53)</f>
        <v>0</v>
      </c>
      <c r="AH53" s="183">
        <f>$C53*('ENTER HRS HERE'!AH53)</f>
        <v>0</v>
      </c>
      <c r="AI53" s="181">
        <f>$C53*1.5*('ENTER HRS HERE'!AI53)</f>
        <v>0</v>
      </c>
      <c r="AJ53" s="183">
        <f>$C53*('ENTER HRS HERE'!AJ53)</f>
        <v>0</v>
      </c>
      <c r="AK53" s="181">
        <f>$C53*1.5*('ENTER HRS HERE'!AK53)</f>
        <v>0</v>
      </c>
      <c r="AL53" s="183">
        <f>$C53*('ENTER HRS HERE'!AL53)</f>
        <v>0</v>
      </c>
      <c r="AM53" s="181">
        <f>$C53*1.5*('ENTER HRS HERE'!AM53)</f>
        <v>0</v>
      </c>
    </row>
    <row r="54" spans="1:39" ht="15.75" thickBot="1">
      <c r="A54" s="198">
        <f>'ENTER HRS HERE'!A54</f>
        <v>0</v>
      </c>
      <c r="B54" s="195">
        <f>'ENTER HRS HERE'!B54</f>
        <v>0</v>
      </c>
      <c r="C54" s="144">
        <f>'ENTER HRS HERE'!C54</f>
        <v>0</v>
      </c>
      <c r="D54" s="276">
        <f t="shared" si="2"/>
        <v>0</v>
      </c>
      <c r="E54" s="277">
        <f t="shared" si="3"/>
        <v>0</v>
      </c>
      <c r="F54" s="180">
        <f>$C54*('ENTER HRS HERE'!F54)</f>
        <v>0</v>
      </c>
      <c r="G54" s="182">
        <f>$C54*1.5*('ENTER HRS HERE'!G54)</f>
        <v>0</v>
      </c>
      <c r="H54" s="183">
        <f>$C54*('ENTER HRS HERE'!H54)</f>
        <v>0</v>
      </c>
      <c r="I54" s="181">
        <f>$C54*1.5*('ENTER HRS HERE'!I54)</f>
        <v>0</v>
      </c>
      <c r="J54" s="183">
        <f>$C54*('ENTER HRS HERE'!J54)</f>
        <v>0</v>
      </c>
      <c r="K54" s="181">
        <f>$C54*1.5*('ENTER HRS HERE'!K54)</f>
        <v>0</v>
      </c>
      <c r="L54" s="183">
        <f>$C54*('ENTER HRS HERE'!L54)</f>
        <v>0</v>
      </c>
      <c r="M54" s="181">
        <f>$C54*1.5*('ENTER HRS HERE'!M54)</f>
        <v>0</v>
      </c>
      <c r="N54" s="183">
        <f>$C54*('ENTER HRS HERE'!N54)</f>
        <v>0</v>
      </c>
      <c r="O54" s="181">
        <f>$C54*1.5*('ENTER HRS HERE'!O54)</f>
        <v>0</v>
      </c>
      <c r="P54" s="183">
        <f>$C54*('ENTER HRS HERE'!P54)</f>
        <v>0</v>
      </c>
      <c r="Q54" s="181">
        <f>$C54*1.5*('ENTER HRS HERE'!Q54)</f>
        <v>0</v>
      </c>
      <c r="R54" s="183">
        <f>$C54*('ENTER HRS HERE'!R54)</f>
        <v>0</v>
      </c>
      <c r="S54" s="181">
        <f>$C54*1.5*('ENTER HRS HERE'!S54)</f>
        <v>0</v>
      </c>
      <c r="T54" s="183">
        <f>$C54*('ENTER HRS HERE'!T54)</f>
        <v>0</v>
      </c>
      <c r="U54" s="181">
        <f>$C54*1.5*('ENTER HRS HERE'!U54)</f>
        <v>0</v>
      </c>
      <c r="V54" s="183">
        <f>$C54*('ENTER HRS HERE'!V54)</f>
        <v>0</v>
      </c>
      <c r="W54" s="181">
        <f>$C54*1.5*('ENTER HRS HERE'!W54)</f>
        <v>0</v>
      </c>
      <c r="X54" s="183">
        <f>$C54*('ENTER HRS HERE'!X54)</f>
        <v>0</v>
      </c>
      <c r="Y54" s="181">
        <f>$C54*1.5*('ENTER HRS HERE'!Y54)</f>
        <v>0</v>
      </c>
      <c r="Z54" s="183">
        <f>$C54*('ENTER HRS HERE'!Z54)</f>
        <v>0</v>
      </c>
      <c r="AA54" s="181">
        <f>$C54*1.5*('ENTER HRS HERE'!AA54)</f>
        <v>0</v>
      </c>
      <c r="AB54" s="183">
        <f>$C54*('ENTER HRS HERE'!AB54)</f>
        <v>0</v>
      </c>
      <c r="AC54" s="181">
        <f>$C54*1.5*('ENTER HRS HERE'!AC54)</f>
        <v>0</v>
      </c>
      <c r="AD54" s="183">
        <f>$C54*('ENTER HRS HERE'!AD54)</f>
        <v>0</v>
      </c>
      <c r="AE54" s="181">
        <f>$C54*1.5*('ENTER HRS HERE'!AE54)</f>
        <v>0</v>
      </c>
      <c r="AF54" s="183">
        <f>$C54*('ENTER HRS HERE'!AF54)</f>
        <v>0</v>
      </c>
      <c r="AG54" s="181">
        <f>$C54*1.5*('ENTER HRS HERE'!AG54)</f>
        <v>0</v>
      </c>
      <c r="AH54" s="183">
        <f>$C54*('ENTER HRS HERE'!AH54)</f>
        <v>0</v>
      </c>
      <c r="AI54" s="181">
        <f>$C54*1.5*('ENTER HRS HERE'!AI54)</f>
        <v>0</v>
      </c>
      <c r="AJ54" s="183">
        <f>$C54*('ENTER HRS HERE'!AJ54)</f>
        <v>0</v>
      </c>
      <c r="AK54" s="181">
        <f>$C54*1.5*('ENTER HRS HERE'!AK54)</f>
        <v>0</v>
      </c>
      <c r="AL54" s="183">
        <f>$C54*('ENTER HRS HERE'!AL54)</f>
        <v>0</v>
      </c>
      <c r="AM54" s="181">
        <f>$C54*1.5*('ENTER HRS HERE'!AM54)</f>
        <v>0</v>
      </c>
    </row>
    <row r="55" spans="1:39" ht="15.75" thickBot="1">
      <c r="A55" s="198">
        <f>'ENTER HRS HERE'!A55</f>
        <v>0</v>
      </c>
      <c r="B55" s="195">
        <f>'ENTER HRS HERE'!B55</f>
        <v>0</v>
      </c>
      <c r="C55" s="144">
        <f>'ENTER HRS HERE'!C55</f>
        <v>0</v>
      </c>
      <c r="D55" s="276">
        <f t="shared" si="2"/>
        <v>0</v>
      </c>
      <c r="E55" s="277">
        <f t="shared" si="3"/>
        <v>0</v>
      </c>
      <c r="F55" s="180">
        <f>$C55*('ENTER HRS HERE'!F55)</f>
        <v>0</v>
      </c>
      <c r="G55" s="182">
        <f>$C55*1.5*('ENTER HRS HERE'!G55)</f>
        <v>0</v>
      </c>
      <c r="H55" s="183">
        <f>$C55*('ENTER HRS HERE'!H55)</f>
        <v>0</v>
      </c>
      <c r="I55" s="181">
        <f>$C55*1.5*('ENTER HRS HERE'!I55)</f>
        <v>0</v>
      </c>
      <c r="J55" s="183">
        <f>$C55*('ENTER HRS HERE'!J55)</f>
        <v>0</v>
      </c>
      <c r="K55" s="181">
        <f>$C55*1.5*('ENTER HRS HERE'!K55)</f>
        <v>0</v>
      </c>
      <c r="L55" s="183">
        <f>$C55*('ENTER HRS HERE'!L55)</f>
        <v>0</v>
      </c>
      <c r="M55" s="181">
        <f>$C55*1.5*('ENTER HRS HERE'!M55)</f>
        <v>0</v>
      </c>
      <c r="N55" s="183">
        <f>$C55*('ENTER HRS HERE'!N55)</f>
        <v>0</v>
      </c>
      <c r="O55" s="181">
        <f>$C55*1.5*('ENTER HRS HERE'!O55)</f>
        <v>0</v>
      </c>
      <c r="P55" s="183">
        <f>$C55*('ENTER HRS HERE'!P55)</f>
        <v>0</v>
      </c>
      <c r="Q55" s="181">
        <f>$C55*1.5*('ENTER HRS HERE'!Q55)</f>
        <v>0</v>
      </c>
      <c r="R55" s="183">
        <f>$C55*('ENTER HRS HERE'!R55)</f>
        <v>0</v>
      </c>
      <c r="S55" s="181">
        <f>$C55*1.5*('ENTER HRS HERE'!S55)</f>
        <v>0</v>
      </c>
      <c r="T55" s="183">
        <f>$C55*('ENTER HRS HERE'!T55)</f>
        <v>0</v>
      </c>
      <c r="U55" s="181">
        <f>$C55*1.5*('ENTER HRS HERE'!U55)</f>
        <v>0</v>
      </c>
      <c r="V55" s="183">
        <f>$C55*('ENTER HRS HERE'!V55)</f>
        <v>0</v>
      </c>
      <c r="W55" s="181">
        <f>$C55*1.5*('ENTER HRS HERE'!W55)</f>
        <v>0</v>
      </c>
      <c r="X55" s="183">
        <f>$C55*('ENTER HRS HERE'!X55)</f>
        <v>0</v>
      </c>
      <c r="Y55" s="181">
        <f>$C55*1.5*('ENTER HRS HERE'!Y55)</f>
        <v>0</v>
      </c>
      <c r="Z55" s="183">
        <f>$C55*('ENTER HRS HERE'!Z55)</f>
        <v>0</v>
      </c>
      <c r="AA55" s="181">
        <f>$C55*1.5*('ENTER HRS HERE'!AA55)</f>
        <v>0</v>
      </c>
      <c r="AB55" s="183">
        <f>$C55*('ENTER HRS HERE'!AB55)</f>
        <v>0</v>
      </c>
      <c r="AC55" s="181">
        <f>$C55*1.5*('ENTER HRS HERE'!AC55)</f>
        <v>0</v>
      </c>
      <c r="AD55" s="183">
        <f>$C55*('ENTER HRS HERE'!AD55)</f>
        <v>0</v>
      </c>
      <c r="AE55" s="181">
        <f>$C55*1.5*('ENTER HRS HERE'!AE55)</f>
        <v>0</v>
      </c>
      <c r="AF55" s="183">
        <f>$C55*('ENTER HRS HERE'!AF55)</f>
        <v>0</v>
      </c>
      <c r="AG55" s="181">
        <f>$C55*1.5*('ENTER HRS HERE'!AG55)</f>
        <v>0</v>
      </c>
      <c r="AH55" s="183">
        <f>$C55*('ENTER HRS HERE'!AH55)</f>
        <v>0</v>
      </c>
      <c r="AI55" s="181">
        <f>$C55*1.5*('ENTER HRS HERE'!AI55)</f>
        <v>0</v>
      </c>
      <c r="AJ55" s="183">
        <f>$C55*('ENTER HRS HERE'!AJ55)</f>
        <v>0</v>
      </c>
      <c r="AK55" s="181">
        <f>$C55*1.5*('ENTER HRS HERE'!AK55)</f>
        <v>0</v>
      </c>
      <c r="AL55" s="183">
        <f>$C55*('ENTER HRS HERE'!AL55)</f>
        <v>0</v>
      </c>
      <c r="AM55" s="181">
        <f>$C55*1.5*('ENTER HRS HERE'!AM55)</f>
        <v>0</v>
      </c>
    </row>
    <row r="56" spans="1:39" ht="15.75" thickBot="1">
      <c r="A56" s="198">
        <f>'ENTER HRS HERE'!A56</f>
        <v>0</v>
      </c>
      <c r="B56" s="195">
        <f>'ENTER HRS HERE'!B56</f>
        <v>0</v>
      </c>
      <c r="C56" s="144">
        <f>'ENTER HRS HERE'!C56</f>
        <v>0</v>
      </c>
      <c r="D56" s="276">
        <f t="shared" si="2"/>
        <v>0</v>
      </c>
      <c r="E56" s="277">
        <f t="shared" si="3"/>
        <v>0</v>
      </c>
      <c r="F56" s="180">
        <f>$C56*('ENTER HRS HERE'!F56)</f>
        <v>0</v>
      </c>
      <c r="G56" s="182">
        <f>$C56*1.5*('ENTER HRS HERE'!G56)</f>
        <v>0</v>
      </c>
      <c r="H56" s="183">
        <f>$C56*('ENTER HRS HERE'!H56)</f>
        <v>0</v>
      </c>
      <c r="I56" s="181">
        <f>$C56*1.5*('ENTER HRS HERE'!I56)</f>
        <v>0</v>
      </c>
      <c r="J56" s="183">
        <f>$C56*('ENTER HRS HERE'!J56)</f>
        <v>0</v>
      </c>
      <c r="K56" s="181">
        <f>$C56*1.5*('ENTER HRS HERE'!K56)</f>
        <v>0</v>
      </c>
      <c r="L56" s="183">
        <f>$C56*('ENTER HRS HERE'!L56)</f>
        <v>0</v>
      </c>
      <c r="M56" s="181">
        <f>$C56*1.5*('ENTER HRS HERE'!M56)</f>
        <v>0</v>
      </c>
      <c r="N56" s="183">
        <f>$C56*('ENTER HRS HERE'!N56)</f>
        <v>0</v>
      </c>
      <c r="O56" s="181">
        <f>$C56*1.5*('ENTER HRS HERE'!O56)</f>
        <v>0</v>
      </c>
      <c r="P56" s="183">
        <f>$C56*('ENTER HRS HERE'!P56)</f>
        <v>0</v>
      </c>
      <c r="Q56" s="181">
        <f>$C56*1.5*('ENTER HRS HERE'!Q56)</f>
        <v>0</v>
      </c>
      <c r="R56" s="183">
        <f>$C56*('ENTER HRS HERE'!R56)</f>
        <v>0</v>
      </c>
      <c r="S56" s="181">
        <f>$C56*1.5*('ENTER HRS HERE'!S56)</f>
        <v>0</v>
      </c>
      <c r="T56" s="183">
        <f>$C56*('ENTER HRS HERE'!T56)</f>
        <v>0</v>
      </c>
      <c r="U56" s="181">
        <f>$C56*1.5*('ENTER HRS HERE'!U56)</f>
        <v>0</v>
      </c>
      <c r="V56" s="183">
        <f>$C56*('ENTER HRS HERE'!V56)</f>
        <v>0</v>
      </c>
      <c r="W56" s="181">
        <f>$C56*1.5*('ENTER HRS HERE'!W56)</f>
        <v>0</v>
      </c>
      <c r="X56" s="183">
        <f>$C56*('ENTER HRS HERE'!X56)</f>
        <v>0</v>
      </c>
      <c r="Y56" s="181">
        <f>$C56*1.5*('ENTER HRS HERE'!Y56)</f>
        <v>0</v>
      </c>
      <c r="Z56" s="183">
        <f>$C56*('ENTER HRS HERE'!Z56)</f>
        <v>0</v>
      </c>
      <c r="AA56" s="181">
        <f>$C56*1.5*('ENTER HRS HERE'!AA56)</f>
        <v>0</v>
      </c>
      <c r="AB56" s="183">
        <f>$C56*('ENTER HRS HERE'!AB56)</f>
        <v>0</v>
      </c>
      <c r="AC56" s="181">
        <f>$C56*1.5*('ENTER HRS HERE'!AC56)</f>
        <v>0</v>
      </c>
      <c r="AD56" s="183">
        <f>$C56*('ENTER HRS HERE'!AD56)</f>
        <v>0</v>
      </c>
      <c r="AE56" s="181">
        <f>$C56*1.5*('ENTER HRS HERE'!AE56)</f>
        <v>0</v>
      </c>
      <c r="AF56" s="183">
        <f>$C56*('ENTER HRS HERE'!AF56)</f>
        <v>0</v>
      </c>
      <c r="AG56" s="181">
        <f>$C56*1.5*('ENTER HRS HERE'!AG56)</f>
        <v>0</v>
      </c>
      <c r="AH56" s="183">
        <f>$C56*('ENTER HRS HERE'!AH56)</f>
        <v>0</v>
      </c>
      <c r="AI56" s="181">
        <f>$C56*1.5*('ENTER HRS HERE'!AI56)</f>
        <v>0</v>
      </c>
      <c r="AJ56" s="183">
        <f>$C56*('ENTER HRS HERE'!AJ56)</f>
        <v>0</v>
      </c>
      <c r="AK56" s="181">
        <f>$C56*1.5*('ENTER HRS HERE'!AK56)</f>
        <v>0</v>
      </c>
      <c r="AL56" s="183">
        <f>$C56*('ENTER HRS HERE'!AL56)</f>
        <v>0</v>
      </c>
      <c r="AM56" s="181">
        <f>$C56*1.5*('ENTER HRS HERE'!AM56)</f>
        <v>0</v>
      </c>
    </row>
    <row r="57" spans="1:39" ht="15.75" thickBot="1">
      <c r="A57" s="198">
        <f>'ENTER HRS HERE'!A57</f>
        <v>0</v>
      </c>
      <c r="B57" s="195">
        <f>'ENTER HRS HERE'!B57</f>
        <v>0</v>
      </c>
      <c r="C57" s="144">
        <f>'ENTER HRS HERE'!C57</f>
        <v>0</v>
      </c>
      <c r="D57" s="276">
        <f t="shared" si="2"/>
        <v>0</v>
      </c>
      <c r="E57" s="277">
        <f t="shared" si="3"/>
        <v>0</v>
      </c>
      <c r="F57" s="180">
        <f>$C57*('ENTER HRS HERE'!F57)</f>
        <v>0</v>
      </c>
      <c r="G57" s="182">
        <f>$C57*1.5*('ENTER HRS HERE'!G57)</f>
        <v>0</v>
      </c>
      <c r="H57" s="183">
        <f>$C57*('ENTER HRS HERE'!H57)</f>
        <v>0</v>
      </c>
      <c r="I57" s="181">
        <f>$C57*1.5*('ENTER HRS HERE'!I57)</f>
        <v>0</v>
      </c>
      <c r="J57" s="183">
        <f>$C57*('ENTER HRS HERE'!J57)</f>
        <v>0</v>
      </c>
      <c r="K57" s="181">
        <f>$C57*1.5*('ENTER HRS HERE'!K57)</f>
        <v>0</v>
      </c>
      <c r="L57" s="183">
        <f>$C57*('ENTER HRS HERE'!L57)</f>
        <v>0</v>
      </c>
      <c r="M57" s="181">
        <f>$C57*1.5*('ENTER HRS HERE'!M57)</f>
        <v>0</v>
      </c>
      <c r="N57" s="183">
        <f>$C57*('ENTER HRS HERE'!N57)</f>
        <v>0</v>
      </c>
      <c r="O57" s="181">
        <f>$C57*1.5*('ENTER HRS HERE'!O57)</f>
        <v>0</v>
      </c>
      <c r="P57" s="183">
        <f>$C57*('ENTER HRS HERE'!P57)</f>
        <v>0</v>
      </c>
      <c r="Q57" s="181">
        <f>$C57*1.5*('ENTER HRS HERE'!Q57)</f>
        <v>0</v>
      </c>
      <c r="R57" s="183">
        <f>$C57*('ENTER HRS HERE'!R57)</f>
        <v>0</v>
      </c>
      <c r="S57" s="181">
        <f>$C57*1.5*('ENTER HRS HERE'!S57)</f>
        <v>0</v>
      </c>
      <c r="T57" s="183">
        <f>$C57*('ENTER HRS HERE'!T57)</f>
        <v>0</v>
      </c>
      <c r="U57" s="181">
        <f>$C57*1.5*('ENTER HRS HERE'!U57)</f>
        <v>0</v>
      </c>
      <c r="V57" s="183">
        <f>$C57*('ENTER HRS HERE'!V57)</f>
        <v>0</v>
      </c>
      <c r="W57" s="181">
        <f>$C57*1.5*('ENTER HRS HERE'!W57)</f>
        <v>0</v>
      </c>
      <c r="X57" s="183">
        <f>$C57*('ENTER HRS HERE'!X57)</f>
        <v>0</v>
      </c>
      <c r="Y57" s="181">
        <f>$C57*1.5*('ENTER HRS HERE'!Y57)</f>
        <v>0</v>
      </c>
      <c r="Z57" s="183">
        <f>$C57*('ENTER HRS HERE'!Z57)</f>
        <v>0</v>
      </c>
      <c r="AA57" s="181">
        <f>$C57*1.5*('ENTER HRS HERE'!AA57)</f>
        <v>0</v>
      </c>
      <c r="AB57" s="183">
        <f>$C57*('ENTER HRS HERE'!AB57)</f>
        <v>0</v>
      </c>
      <c r="AC57" s="181">
        <f>$C57*1.5*('ENTER HRS HERE'!AC57)</f>
        <v>0</v>
      </c>
      <c r="AD57" s="183">
        <f>$C57*('ENTER HRS HERE'!AD57)</f>
        <v>0</v>
      </c>
      <c r="AE57" s="181">
        <f>$C57*1.5*('ENTER HRS HERE'!AE57)</f>
        <v>0</v>
      </c>
      <c r="AF57" s="183">
        <f>$C57*('ENTER HRS HERE'!AF57)</f>
        <v>0</v>
      </c>
      <c r="AG57" s="181">
        <f>$C57*1.5*('ENTER HRS HERE'!AG57)</f>
        <v>0</v>
      </c>
      <c r="AH57" s="183">
        <f>$C57*('ENTER HRS HERE'!AH57)</f>
        <v>0</v>
      </c>
      <c r="AI57" s="181">
        <f>$C57*1.5*('ENTER HRS HERE'!AI57)</f>
        <v>0</v>
      </c>
      <c r="AJ57" s="183">
        <f>$C57*('ENTER HRS HERE'!AJ57)</f>
        <v>0</v>
      </c>
      <c r="AK57" s="181">
        <f>$C57*1.5*('ENTER HRS HERE'!AK57)</f>
        <v>0</v>
      </c>
      <c r="AL57" s="183">
        <f>$C57*('ENTER HRS HERE'!AL57)</f>
        <v>0</v>
      </c>
      <c r="AM57" s="181">
        <f>$C57*1.5*('ENTER HRS HERE'!AM57)</f>
        <v>0</v>
      </c>
    </row>
    <row r="58" spans="1:39" ht="15.75" thickBot="1">
      <c r="A58" s="198">
        <f>'ENTER HRS HERE'!A58</f>
        <v>0</v>
      </c>
      <c r="B58" s="195">
        <f>'ENTER HRS HERE'!B58</f>
        <v>0</v>
      </c>
      <c r="C58" s="144">
        <f>'ENTER HRS HERE'!C58</f>
        <v>0</v>
      </c>
      <c r="D58" s="276">
        <f t="shared" si="2"/>
        <v>0</v>
      </c>
      <c r="E58" s="277">
        <f t="shared" si="3"/>
        <v>0</v>
      </c>
      <c r="F58" s="180">
        <f>$C58*('ENTER HRS HERE'!F58)</f>
        <v>0</v>
      </c>
      <c r="G58" s="182">
        <f>$C58*1.5*('ENTER HRS HERE'!G58)</f>
        <v>0</v>
      </c>
      <c r="H58" s="183">
        <f>$C58*('ENTER HRS HERE'!H58)</f>
        <v>0</v>
      </c>
      <c r="I58" s="181">
        <f>$C58*1.5*('ENTER HRS HERE'!I58)</f>
        <v>0</v>
      </c>
      <c r="J58" s="183">
        <f>$C58*('ENTER HRS HERE'!J58)</f>
        <v>0</v>
      </c>
      <c r="K58" s="181">
        <f>$C58*1.5*('ENTER HRS HERE'!K58)</f>
        <v>0</v>
      </c>
      <c r="L58" s="183">
        <f>$C58*('ENTER HRS HERE'!L58)</f>
        <v>0</v>
      </c>
      <c r="M58" s="181">
        <f>$C58*1.5*('ENTER HRS HERE'!M58)</f>
        <v>0</v>
      </c>
      <c r="N58" s="183">
        <f>$C58*('ENTER HRS HERE'!N58)</f>
        <v>0</v>
      </c>
      <c r="O58" s="181">
        <f>$C58*1.5*('ENTER HRS HERE'!O58)</f>
        <v>0</v>
      </c>
      <c r="P58" s="183">
        <f>$C58*('ENTER HRS HERE'!P58)</f>
        <v>0</v>
      </c>
      <c r="Q58" s="181">
        <f>$C58*1.5*('ENTER HRS HERE'!Q58)</f>
        <v>0</v>
      </c>
      <c r="R58" s="183">
        <f>$C58*('ENTER HRS HERE'!R58)</f>
        <v>0</v>
      </c>
      <c r="S58" s="181">
        <f>$C58*1.5*('ENTER HRS HERE'!S58)</f>
        <v>0</v>
      </c>
      <c r="T58" s="183">
        <f>$C58*('ENTER HRS HERE'!T58)</f>
        <v>0</v>
      </c>
      <c r="U58" s="181">
        <f>$C58*1.5*('ENTER HRS HERE'!U58)</f>
        <v>0</v>
      </c>
      <c r="V58" s="183">
        <f>$C58*('ENTER HRS HERE'!V58)</f>
        <v>0</v>
      </c>
      <c r="W58" s="181">
        <f>$C58*1.5*('ENTER HRS HERE'!W58)</f>
        <v>0</v>
      </c>
      <c r="X58" s="183">
        <f>$C58*('ENTER HRS HERE'!X58)</f>
        <v>0</v>
      </c>
      <c r="Y58" s="181">
        <f>$C58*1.5*('ENTER HRS HERE'!Y58)</f>
        <v>0</v>
      </c>
      <c r="Z58" s="183">
        <f>$C58*('ENTER HRS HERE'!Z58)</f>
        <v>0</v>
      </c>
      <c r="AA58" s="181">
        <f>$C58*1.5*('ENTER HRS HERE'!AA58)</f>
        <v>0</v>
      </c>
      <c r="AB58" s="183">
        <f>$C58*('ENTER HRS HERE'!AB58)</f>
        <v>0</v>
      </c>
      <c r="AC58" s="181">
        <f>$C58*1.5*('ENTER HRS HERE'!AC58)</f>
        <v>0</v>
      </c>
      <c r="AD58" s="183">
        <f>$C58*('ENTER HRS HERE'!AD58)</f>
        <v>0</v>
      </c>
      <c r="AE58" s="181">
        <f>$C58*1.5*('ENTER HRS HERE'!AE58)</f>
        <v>0</v>
      </c>
      <c r="AF58" s="183">
        <f>$C58*('ENTER HRS HERE'!AF58)</f>
        <v>0</v>
      </c>
      <c r="AG58" s="181">
        <f>$C58*1.5*('ENTER HRS HERE'!AG58)</f>
        <v>0</v>
      </c>
      <c r="AH58" s="183">
        <f>$C58*('ENTER HRS HERE'!AH58)</f>
        <v>0</v>
      </c>
      <c r="AI58" s="181">
        <f>$C58*1.5*('ENTER HRS HERE'!AI58)</f>
        <v>0</v>
      </c>
      <c r="AJ58" s="183">
        <f>$C58*('ENTER HRS HERE'!AJ58)</f>
        <v>0</v>
      </c>
      <c r="AK58" s="181">
        <f>$C58*1.5*('ENTER HRS HERE'!AK58)</f>
        <v>0</v>
      </c>
      <c r="AL58" s="183">
        <f>$C58*('ENTER HRS HERE'!AL58)</f>
        <v>0</v>
      </c>
      <c r="AM58" s="181">
        <f>$C58*1.5*('ENTER HRS HERE'!AM58)</f>
        <v>0</v>
      </c>
    </row>
    <row r="59" spans="1:39" ht="15.75" thickBot="1">
      <c r="A59" s="198">
        <f>'ENTER HRS HERE'!A59</f>
        <v>0</v>
      </c>
      <c r="B59" s="195">
        <f>'ENTER HRS HERE'!B59</f>
        <v>0</v>
      </c>
      <c r="C59" s="144">
        <f>'ENTER HRS HERE'!C59</f>
        <v>0</v>
      </c>
      <c r="D59" s="276">
        <f t="shared" si="2"/>
        <v>0</v>
      </c>
      <c r="E59" s="277">
        <f t="shared" si="3"/>
        <v>0</v>
      </c>
      <c r="F59" s="180">
        <f>$C59*('ENTER HRS HERE'!F59)</f>
        <v>0</v>
      </c>
      <c r="G59" s="182">
        <f>$C59*1.5*('ENTER HRS HERE'!G59)</f>
        <v>0</v>
      </c>
      <c r="H59" s="183">
        <f>$C59*('ENTER HRS HERE'!H59)</f>
        <v>0</v>
      </c>
      <c r="I59" s="181">
        <f>$C59*1.5*('ENTER HRS HERE'!I59)</f>
        <v>0</v>
      </c>
      <c r="J59" s="183">
        <f>$C59*('ENTER HRS HERE'!J59)</f>
        <v>0</v>
      </c>
      <c r="K59" s="181">
        <f>$C59*1.5*('ENTER HRS HERE'!K59)</f>
        <v>0</v>
      </c>
      <c r="L59" s="183">
        <f>$C59*('ENTER HRS HERE'!L59)</f>
        <v>0</v>
      </c>
      <c r="M59" s="181">
        <f>$C59*1.5*('ENTER HRS HERE'!M59)</f>
        <v>0</v>
      </c>
      <c r="N59" s="183">
        <f>$C59*('ENTER HRS HERE'!N59)</f>
        <v>0</v>
      </c>
      <c r="O59" s="181">
        <f>$C59*1.5*('ENTER HRS HERE'!O59)</f>
        <v>0</v>
      </c>
      <c r="P59" s="183">
        <f>$C59*('ENTER HRS HERE'!P59)</f>
        <v>0</v>
      </c>
      <c r="Q59" s="181">
        <f>$C59*1.5*('ENTER HRS HERE'!Q59)</f>
        <v>0</v>
      </c>
      <c r="R59" s="183">
        <f>$C59*('ENTER HRS HERE'!R59)</f>
        <v>0</v>
      </c>
      <c r="S59" s="181">
        <f>$C59*1.5*('ENTER HRS HERE'!S59)</f>
        <v>0</v>
      </c>
      <c r="T59" s="183">
        <f>$C59*('ENTER HRS HERE'!T59)</f>
        <v>0</v>
      </c>
      <c r="U59" s="181">
        <f>$C59*1.5*('ENTER HRS HERE'!U59)</f>
        <v>0</v>
      </c>
      <c r="V59" s="183">
        <f>$C59*('ENTER HRS HERE'!V59)</f>
        <v>0</v>
      </c>
      <c r="W59" s="181">
        <f>$C59*1.5*('ENTER HRS HERE'!W59)</f>
        <v>0</v>
      </c>
      <c r="X59" s="183">
        <f>$C59*('ENTER HRS HERE'!X59)</f>
        <v>0</v>
      </c>
      <c r="Y59" s="181">
        <f>$C59*1.5*('ENTER HRS HERE'!Y59)</f>
        <v>0</v>
      </c>
      <c r="Z59" s="183">
        <f>$C59*('ENTER HRS HERE'!Z59)</f>
        <v>0</v>
      </c>
      <c r="AA59" s="181">
        <f>$C59*1.5*('ENTER HRS HERE'!AA59)</f>
        <v>0</v>
      </c>
      <c r="AB59" s="183">
        <f>$C59*('ENTER HRS HERE'!AB59)</f>
        <v>0</v>
      </c>
      <c r="AC59" s="181">
        <f>$C59*1.5*('ENTER HRS HERE'!AC59)</f>
        <v>0</v>
      </c>
      <c r="AD59" s="183">
        <f>$C59*('ENTER HRS HERE'!AD59)</f>
        <v>0</v>
      </c>
      <c r="AE59" s="181">
        <f>$C59*1.5*('ENTER HRS HERE'!AE59)</f>
        <v>0</v>
      </c>
      <c r="AF59" s="183">
        <f>$C59*('ENTER HRS HERE'!AF59)</f>
        <v>0</v>
      </c>
      <c r="AG59" s="181">
        <f>$C59*1.5*('ENTER HRS HERE'!AG59)</f>
        <v>0</v>
      </c>
      <c r="AH59" s="183">
        <f>$C59*('ENTER HRS HERE'!AH59)</f>
        <v>0</v>
      </c>
      <c r="AI59" s="181">
        <f>$C59*1.5*('ENTER HRS HERE'!AI59)</f>
        <v>0</v>
      </c>
      <c r="AJ59" s="183">
        <f>$C59*('ENTER HRS HERE'!AJ59)</f>
        <v>0</v>
      </c>
      <c r="AK59" s="181">
        <f>$C59*1.5*('ENTER HRS HERE'!AK59)</f>
        <v>0</v>
      </c>
      <c r="AL59" s="183">
        <f>$C59*('ENTER HRS HERE'!AL59)</f>
        <v>0</v>
      </c>
      <c r="AM59" s="181">
        <f>$C59*1.5*('ENTER HRS HERE'!AM59)</f>
        <v>0</v>
      </c>
    </row>
    <row r="60" spans="1:39" ht="15.75" thickBot="1">
      <c r="A60" s="198">
        <f>'ENTER HRS HERE'!A60</f>
        <v>0</v>
      </c>
      <c r="B60" s="195">
        <f>'ENTER HRS HERE'!B60</f>
        <v>0</v>
      </c>
      <c r="C60" s="144">
        <f>'ENTER HRS HERE'!C60</f>
        <v>0</v>
      </c>
      <c r="D60" s="276">
        <f t="shared" si="2"/>
        <v>0</v>
      </c>
      <c r="E60" s="277">
        <f t="shared" si="3"/>
        <v>0</v>
      </c>
      <c r="F60" s="180">
        <f>$C60*('ENTER HRS HERE'!F60)</f>
        <v>0</v>
      </c>
      <c r="G60" s="182">
        <f>$C60*1.5*('ENTER HRS HERE'!G60)</f>
        <v>0</v>
      </c>
      <c r="H60" s="183">
        <f>$C60*('ENTER HRS HERE'!H60)</f>
        <v>0</v>
      </c>
      <c r="I60" s="181">
        <f>$C60*1.5*('ENTER HRS HERE'!I60)</f>
        <v>0</v>
      </c>
      <c r="J60" s="183">
        <f>$C60*('ENTER HRS HERE'!J60)</f>
        <v>0</v>
      </c>
      <c r="K60" s="181">
        <f>$C60*1.5*('ENTER HRS HERE'!K60)</f>
        <v>0</v>
      </c>
      <c r="L60" s="183">
        <f>$C60*('ENTER HRS HERE'!L60)</f>
        <v>0</v>
      </c>
      <c r="M60" s="181">
        <f>$C60*1.5*('ENTER HRS HERE'!M60)</f>
        <v>0</v>
      </c>
      <c r="N60" s="183">
        <f>$C60*('ENTER HRS HERE'!N60)</f>
        <v>0</v>
      </c>
      <c r="O60" s="181">
        <f>$C60*1.5*('ENTER HRS HERE'!O60)</f>
        <v>0</v>
      </c>
      <c r="P60" s="183">
        <f>$C60*('ENTER HRS HERE'!P60)</f>
        <v>0</v>
      </c>
      <c r="Q60" s="181">
        <f>$C60*1.5*('ENTER HRS HERE'!Q60)</f>
        <v>0</v>
      </c>
      <c r="R60" s="183">
        <f>$C60*('ENTER HRS HERE'!R60)</f>
        <v>0</v>
      </c>
      <c r="S60" s="181">
        <f>$C60*1.5*('ENTER HRS HERE'!S60)</f>
        <v>0</v>
      </c>
      <c r="T60" s="183">
        <f>$C60*('ENTER HRS HERE'!T60)</f>
        <v>0</v>
      </c>
      <c r="U60" s="181">
        <f>$C60*1.5*('ENTER HRS HERE'!U60)</f>
        <v>0</v>
      </c>
      <c r="V60" s="183">
        <f>$C60*('ENTER HRS HERE'!V60)</f>
        <v>0</v>
      </c>
      <c r="W60" s="181">
        <f>$C60*1.5*('ENTER HRS HERE'!W60)</f>
        <v>0</v>
      </c>
      <c r="X60" s="183">
        <f>$C60*('ENTER HRS HERE'!X60)</f>
        <v>0</v>
      </c>
      <c r="Y60" s="181">
        <f>$C60*1.5*('ENTER HRS HERE'!Y60)</f>
        <v>0</v>
      </c>
      <c r="Z60" s="183">
        <f>$C60*('ENTER HRS HERE'!Z60)</f>
        <v>0</v>
      </c>
      <c r="AA60" s="181">
        <f>$C60*1.5*('ENTER HRS HERE'!AA60)</f>
        <v>0</v>
      </c>
      <c r="AB60" s="183">
        <f>$C60*('ENTER HRS HERE'!AB60)</f>
        <v>0</v>
      </c>
      <c r="AC60" s="181">
        <f>$C60*1.5*('ENTER HRS HERE'!AC60)</f>
        <v>0</v>
      </c>
      <c r="AD60" s="183">
        <f>$C60*('ENTER HRS HERE'!AD60)</f>
        <v>0</v>
      </c>
      <c r="AE60" s="181">
        <f>$C60*1.5*('ENTER HRS HERE'!AE60)</f>
        <v>0</v>
      </c>
      <c r="AF60" s="183">
        <f>$C60*('ENTER HRS HERE'!AF60)</f>
        <v>0</v>
      </c>
      <c r="AG60" s="181">
        <f>$C60*1.5*('ENTER HRS HERE'!AG60)</f>
        <v>0</v>
      </c>
      <c r="AH60" s="183">
        <f>$C60*('ENTER HRS HERE'!AH60)</f>
        <v>0</v>
      </c>
      <c r="AI60" s="181">
        <f>$C60*1.5*('ENTER HRS HERE'!AI60)</f>
        <v>0</v>
      </c>
      <c r="AJ60" s="183">
        <f>$C60*('ENTER HRS HERE'!AJ60)</f>
        <v>0</v>
      </c>
      <c r="AK60" s="181">
        <f>$C60*1.5*('ENTER HRS HERE'!AK60)</f>
        <v>0</v>
      </c>
      <c r="AL60" s="183">
        <f>$C60*('ENTER HRS HERE'!AL60)</f>
        <v>0</v>
      </c>
      <c r="AM60" s="181">
        <f>$C60*1.5*('ENTER HRS HERE'!AM60)</f>
        <v>0</v>
      </c>
    </row>
    <row r="61" spans="1:39" ht="15.75" thickBot="1">
      <c r="A61" s="198">
        <f>'ENTER HRS HERE'!A61</f>
        <v>0</v>
      </c>
      <c r="B61" s="195">
        <f>'ENTER HRS HERE'!B61</f>
        <v>0</v>
      </c>
      <c r="C61" s="144">
        <f>'ENTER HRS HERE'!C61</f>
        <v>0</v>
      </c>
      <c r="D61" s="276">
        <f t="shared" si="2"/>
        <v>0</v>
      </c>
      <c r="E61" s="277">
        <f t="shared" si="3"/>
        <v>0</v>
      </c>
      <c r="F61" s="180">
        <f>$C61*('ENTER HRS HERE'!F61)</f>
        <v>0</v>
      </c>
      <c r="G61" s="182">
        <f>$C61*1.5*('ENTER HRS HERE'!G61)</f>
        <v>0</v>
      </c>
      <c r="H61" s="183">
        <f>$C61*('ENTER HRS HERE'!H61)</f>
        <v>0</v>
      </c>
      <c r="I61" s="181">
        <f>$C61*1.5*('ENTER HRS HERE'!I61)</f>
        <v>0</v>
      </c>
      <c r="J61" s="183">
        <f>$C61*('ENTER HRS HERE'!J61)</f>
        <v>0</v>
      </c>
      <c r="K61" s="181">
        <f>$C61*1.5*('ENTER HRS HERE'!K61)</f>
        <v>0</v>
      </c>
      <c r="L61" s="183">
        <f>$C61*('ENTER HRS HERE'!L61)</f>
        <v>0</v>
      </c>
      <c r="M61" s="181">
        <f>$C61*1.5*('ENTER HRS HERE'!M61)</f>
        <v>0</v>
      </c>
      <c r="N61" s="183">
        <f>$C61*('ENTER HRS HERE'!N61)</f>
        <v>0</v>
      </c>
      <c r="O61" s="181">
        <f>$C61*1.5*('ENTER HRS HERE'!O61)</f>
        <v>0</v>
      </c>
      <c r="P61" s="183">
        <f>$C61*('ENTER HRS HERE'!P61)</f>
        <v>0</v>
      </c>
      <c r="Q61" s="181">
        <f>$C61*1.5*('ENTER HRS HERE'!Q61)</f>
        <v>0</v>
      </c>
      <c r="R61" s="183">
        <f>$C61*('ENTER HRS HERE'!R61)</f>
        <v>0</v>
      </c>
      <c r="S61" s="181">
        <f>$C61*1.5*('ENTER HRS HERE'!S61)</f>
        <v>0</v>
      </c>
      <c r="T61" s="183">
        <f>$C61*('ENTER HRS HERE'!T61)</f>
        <v>0</v>
      </c>
      <c r="U61" s="181">
        <f>$C61*1.5*('ENTER HRS HERE'!U61)</f>
        <v>0</v>
      </c>
      <c r="V61" s="183">
        <f>$C61*('ENTER HRS HERE'!V61)</f>
        <v>0</v>
      </c>
      <c r="W61" s="181">
        <f>$C61*1.5*('ENTER HRS HERE'!W61)</f>
        <v>0</v>
      </c>
      <c r="X61" s="183">
        <f>$C61*('ENTER HRS HERE'!X61)</f>
        <v>0</v>
      </c>
      <c r="Y61" s="181">
        <f>$C61*1.5*('ENTER HRS HERE'!Y61)</f>
        <v>0</v>
      </c>
      <c r="Z61" s="183">
        <f>$C61*('ENTER HRS HERE'!Z61)</f>
        <v>0</v>
      </c>
      <c r="AA61" s="181">
        <f>$C61*1.5*('ENTER HRS HERE'!AA61)</f>
        <v>0</v>
      </c>
      <c r="AB61" s="183">
        <f>$C61*('ENTER HRS HERE'!AB61)</f>
        <v>0</v>
      </c>
      <c r="AC61" s="181">
        <f>$C61*1.5*('ENTER HRS HERE'!AC61)</f>
        <v>0</v>
      </c>
      <c r="AD61" s="183">
        <f>$C61*('ENTER HRS HERE'!AD61)</f>
        <v>0</v>
      </c>
      <c r="AE61" s="181">
        <f>$C61*1.5*('ENTER HRS HERE'!AE61)</f>
        <v>0</v>
      </c>
      <c r="AF61" s="183">
        <f>$C61*('ENTER HRS HERE'!AF61)</f>
        <v>0</v>
      </c>
      <c r="AG61" s="181">
        <f>$C61*1.5*('ENTER HRS HERE'!AG61)</f>
        <v>0</v>
      </c>
      <c r="AH61" s="183">
        <f>$C61*('ENTER HRS HERE'!AH61)</f>
        <v>0</v>
      </c>
      <c r="AI61" s="181">
        <f>$C61*1.5*('ENTER HRS HERE'!AI61)</f>
        <v>0</v>
      </c>
      <c r="AJ61" s="183">
        <f>$C61*('ENTER HRS HERE'!AJ61)</f>
        <v>0</v>
      </c>
      <c r="AK61" s="181">
        <f>$C61*1.5*('ENTER HRS HERE'!AK61)</f>
        <v>0</v>
      </c>
      <c r="AL61" s="183">
        <f>$C61*('ENTER HRS HERE'!AL61)</f>
        <v>0</v>
      </c>
      <c r="AM61" s="181">
        <f>$C61*1.5*('ENTER HRS HERE'!AM61)</f>
        <v>0</v>
      </c>
    </row>
    <row r="62" spans="1:39" ht="15.75" thickBot="1">
      <c r="A62" s="198">
        <f>'ENTER HRS HERE'!A62</f>
        <v>0</v>
      </c>
      <c r="B62" s="195">
        <f>'ENTER HRS HERE'!B62</f>
        <v>0</v>
      </c>
      <c r="C62" s="144">
        <f>'ENTER HRS HERE'!C62</f>
        <v>0</v>
      </c>
      <c r="D62" s="276">
        <f t="shared" si="2"/>
        <v>0</v>
      </c>
      <c r="E62" s="277">
        <f t="shared" si="3"/>
        <v>0</v>
      </c>
      <c r="F62" s="180">
        <f>$C62*('ENTER HRS HERE'!F62)</f>
        <v>0</v>
      </c>
      <c r="G62" s="182">
        <f>$C62*1.5*('ENTER HRS HERE'!G62)</f>
        <v>0</v>
      </c>
      <c r="H62" s="183">
        <f>$C62*('ENTER HRS HERE'!H62)</f>
        <v>0</v>
      </c>
      <c r="I62" s="181">
        <f>$C62*1.5*('ENTER HRS HERE'!I62)</f>
        <v>0</v>
      </c>
      <c r="J62" s="183">
        <f>$C62*('ENTER HRS HERE'!J62)</f>
        <v>0</v>
      </c>
      <c r="K62" s="181">
        <f>$C62*1.5*('ENTER HRS HERE'!K62)</f>
        <v>0</v>
      </c>
      <c r="L62" s="183">
        <f>$C62*('ENTER HRS HERE'!L62)</f>
        <v>0</v>
      </c>
      <c r="M62" s="181">
        <f>$C62*1.5*('ENTER HRS HERE'!M62)</f>
        <v>0</v>
      </c>
      <c r="N62" s="183">
        <f>$C62*('ENTER HRS HERE'!N62)</f>
        <v>0</v>
      </c>
      <c r="O62" s="181">
        <f>$C62*1.5*('ENTER HRS HERE'!O62)</f>
        <v>0</v>
      </c>
      <c r="P62" s="183">
        <f>$C62*('ENTER HRS HERE'!P62)</f>
        <v>0</v>
      </c>
      <c r="Q62" s="181">
        <f>$C62*1.5*('ENTER HRS HERE'!Q62)</f>
        <v>0</v>
      </c>
      <c r="R62" s="183">
        <f>$C62*('ENTER HRS HERE'!R62)</f>
        <v>0</v>
      </c>
      <c r="S62" s="181">
        <f>$C62*1.5*('ENTER HRS HERE'!S62)</f>
        <v>0</v>
      </c>
      <c r="T62" s="183">
        <f>$C62*('ENTER HRS HERE'!T62)</f>
        <v>0</v>
      </c>
      <c r="U62" s="181">
        <f>$C62*1.5*('ENTER HRS HERE'!U62)</f>
        <v>0</v>
      </c>
      <c r="V62" s="183">
        <f>$C62*('ENTER HRS HERE'!V62)</f>
        <v>0</v>
      </c>
      <c r="W62" s="181">
        <f>$C62*1.5*('ENTER HRS HERE'!W62)</f>
        <v>0</v>
      </c>
      <c r="X62" s="183">
        <f>$C62*('ENTER HRS HERE'!X62)</f>
        <v>0</v>
      </c>
      <c r="Y62" s="181">
        <f>$C62*1.5*('ENTER HRS HERE'!Y62)</f>
        <v>0</v>
      </c>
      <c r="Z62" s="183">
        <f>$C62*('ENTER HRS HERE'!Z62)</f>
        <v>0</v>
      </c>
      <c r="AA62" s="181">
        <f>$C62*1.5*('ENTER HRS HERE'!AA62)</f>
        <v>0</v>
      </c>
      <c r="AB62" s="183">
        <f>$C62*('ENTER HRS HERE'!AB62)</f>
        <v>0</v>
      </c>
      <c r="AC62" s="181">
        <f>$C62*1.5*('ENTER HRS HERE'!AC62)</f>
        <v>0</v>
      </c>
      <c r="AD62" s="183">
        <f>$C62*('ENTER HRS HERE'!AD62)</f>
        <v>0</v>
      </c>
      <c r="AE62" s="181">
        <f>$C62*1.5*('ENTER HRS HERE'!AE62)</f>
        <v>0</v>
      </c>
      <c r="AF62" s="183">
        <f>$C62*('ENTER HRS HERE'!AF62)</f>
        <v>0</v>
      </c>
      <c r="AG62" s="181">
        <f>$C62*1.5*('ENTER HRS HERE'!AG62)</f>
        <v>0</v>
      </c>
      <c r="AH62" s="183">
        <f>$C62*('ENTER HRS HERE'!AH62)</f>
        <v>0</v>
      </c>
      <c r="AI62" s="181">
        <f>$C62*1.5*('ENTER HRS HERE'!AI62)</f>
        <v>0</v>
      </c>
      <c r="AJ62" s="183">
        <f>$C62*('ENTER HRS HERE'!AJ62)</f>
        <v>0</v>
      </c>
      <c r="AK62" s="181">
        <f>$C62*1.5*('ENTER HRS HERE'!AK62)</f>
        <v>0</v>
      </c>
      <c r="AL62" s="183">
        <f>$C62*('ENTER HRS HERE'!AL62)</f>
        <v>0</v>
      </c>
      <c r="AM62" s="181">
        <f>$C62*1.5*('ENTER HRS HERE'!AM62)</f>
        <v>0</v>
      </c>
    </row>
    <row r="63" spans="1:39" ht="15.75" thickBot="1">
      <c r="A63" s="198">
        <f>'ENTER HRS HERE'!A63</f>
        <v>0</v>
      </c>
      <c r="B63" s="195">
        <f>'ENTER HRS HERE'!B63</f>
        <v>0</v>
      </c>
      <c r="C63" s="144">
        <f>'ENTER HRS HERE'!C63</f>
        <v>0</v>
      </c>
      <c r="D63" s="276">
        <f t="shared" si="2"/>
        <v>0</v>
      </c>
      <c r="E63" s="277">
        <f t="shared" si="3"/>
        <v>0</v>
      </c>
      <c r="F63" s="180">
        <f>$C63*('ENTER HRS HERE'!F63)</f>
        <v>0</v>
      </c>
      <c r="G63" s="182">
        <f>$C63*1.5*('ENTER HRS HERE'!G63)</f>
        <v>0</v>
      </c>
      <c r="H63" s="183">
        <f>$C63*('ENTER HRS HERE'!H63)</f>
        <v>0</v>
      </c>
      <c r="I63" s="181">
        <f>$C63*1.5*('ENTER HRS HERE'!I63)</f>
        <v>0</v>
      </c>
      <c r="J63" s="183">
        <f>$C63*('ENTER HRS HERE'!J63)</f>
        <v>0</v>
      </c>
      <c r="K63" s="181">
        <f>$C63*1.5*('ENTER HRS HERE'!K63)</f>
        <v>0</v>
      </c>
      <c r="L63" s="183">
        <f>$C63*('ENTER HRS HERE'!L63)</f>
        <v>0</v>
      </c>
      <c r="M63" s="181">
        <f>$C63*1.5*('ENTER HRS HERE'!M63)</f>
        <v>0</v>
      </c>
      <c r="N63" s="183">
        <f>$C63*('ENTER HRS HERE'!N63)</f>
        <v>0</v>
      </c>
      <c r="O63" s="181">
        <f>$C63*1.5*('ENTER HRS HERE'!O63)</f>
        <v>0</v>
      </c>
      <c r="P63" s="183">
        <f>$C63*('ENTER HRS HERE'!P63)</f>
        <v>0</v>
      </c>
      <c r="Q63" s="181">
        <f>$C63*1.5*('ENTER HRS HERE'!Q63)</f>
        <v>0</v>
      </c>
      <c r="R63" s="183">
        <f>$C63*('ENTER HRS HERE'!R63)</f>
        <v>0</v>
      </c>
      <c r="S63" s="181">
        <f>$C63*1.5*('ENTER HRS HERE'!S63)</f>
        <v>0</v>
      </c>
      <c r="T63" s="183">
        <f>$C63*('ENTER HRS HERE'!T63)</f>
        <v>0</v>
      </c>
      <c r="U63" s="181">
        <f>$C63*1.5*('ENTER HRS HERE'!U63)</f>
        <v>0</v>
      </c>
      <c r="V63" s="183">
        <f>$C63*('ENTER HRS HERE'!V63)</f>
        <v>0</v>
      </c>
      <c r="W63" s="181">
        <f>$C63*1.5*('ENTER HRS HERE'!W63)</f>
        <v>0</v>
      </c>
      <c r="X63" s="183">
        <f>$C63*('ENTER HRS HERE'!X63)</f>
        <v>0</v>
      </c>
      <c r="Y63" s="181">
        <f>$C63*1.5*('ENTER HRS HERE'!Y63)</f>
        <v>0</v>
      </c>
      <c r="Z63" s="183">
        <f>$C63*('ENTER HRS HERE'!Z63)</f>
        <v>0</v>
      </c>
      <c r="AA63" s="181">
        <f>$C63*1.5*('ENTER HRS HERE'!AA63)</f>
        <v>0</v>
      </c>
      <c r="AB63" s="183">
        <f>$C63*('ENTER HRS HERE'!AB63)</f>
        <v>0</v>
      </c>
      <c r="AC63" s="181">
        <f>$C63*1.5*('ENTER HRS HERE'!AC63)</f>
        <v>0</v>
      </c>
      <c r="AD63" s="183">
        <f>$C63*('ENTER HRS HERE'!AD63)</f>
        <v>0</v>
      </c>
      <c r="AE63" s="181">
        <f>$C63*1.5*('ENTER HRS HERE'!AE63)</f>
        <v>0</v>
      </c>
      <c r="AF63" s="183">
        <f>$C63*('ENTER HRS HERE'!AF63)</f>
        <v>0</v>
      </c>
      <c r="AG63" s="181">
        <f>$C63*1.5*('ENTER HRS HERE'!AG63)</f>
        <v>0</v>
      </c>
      <c r="AH63" s="183">
        <f>$C63*('ENTER HRS HERE'!AH63)</f>
        <v>0</v>
      </c>
      <c r="AI63" s="181">
        <f>$C63*1.5*('ENTER HRS HERE'!AI63)</f>
        <v>0</v>
      </c>
      <c r="AJ63" s="183">
        <f>$C63*('ENTER HRS HERE'!AJ63)</f>
        <v>0</v>
      </c>
      <c r="AK63" s="181">
        <f>$C63*1.5*('ENTER HRS HERE'!AK63)</f>
        <v>0</v>
      </c>
      <c r="AL63" s="183">
        <f>$C63*('ENTER HRS HERE'!AL63)</f>
        <v>0</v>
      </c>
      <c r="AM63" s="181">
        <f>$C63*1.5*('ENTER HRS HERE'!AM63)</f>
        <v>0</v>
      </c>
    </row>
    <row r="64" spans="1:39" ht="15.75" thickBot="1">
      <c r="A64" s="198">
        <f>'ENTER HRS HERE'!A64</f>
        <v>0</v>
      </c>
      <c r="B64" s="195">
        <f>'ENTER HRS HERE'!B64</f>
        <v>0</v>
      </c>
      <c r="C64" s="144">
        <f>'ENTER HRS HERE'!C64</f>
        <v>0</v>
      </c>
      <c r="D64" s="276">
        <f t="shared" si="2"/>
        <v>0</v>
      </c>
      <c r="E64" s="277">
        <f t="shared" si="3"/>
        <v>0</v>
      </c>
      <c r="F64" s="180">
        <f>$C64*('ENTER HRS HERE'!F64)</f>
        <v>0</v>
      </c>
      <c r="G64" s="182">
        <f>$C64*1.5*('ENTER HRS HERE'!G64)</f>
        <v>0</v>
      </c>
      <c r="H64" s="183">
        <f>$C64*('ENTER HRS HERE'!H64)</f>
        <v>0</v>
      </c>
      <c r="I64" s="181">
        <f>$C64*1.5*('ENTER HRS HERE'!I64)</f>
        <v>0</v>
      </c>
      <c r="J64" s="183">
        <f>$C64*('ENTER HRS HERE'!J64)</f>
        <v>0</v>
      </c>
      <c r="K64" s="181">
        <f>$C64*1.5*('ENTER HRS HERE'!K64)</f>
        <v>0</v>
      </c>
      <c r="L64" s="183">
        <f>$C64*('ENTER HRS HERE'!L64)</f>
        <v>0</v>
      </c>
      <c r="M64" s="181">
        <f>$C64*1.5*('ENTER HRS HERE'!M64)</f>
        <v>0</v>
      </c>
      <c r="N64" s="183">
        <f>$C64*('ENTER HRS HERE'!N64)</f>
        <v>0</v>
      </c>
      <c r="O64" s="181">
        <f>$C64*1.5*('ENTER HRS HERE'!O64)</f>
        <v>0</v>
      </c>
      <c r="P64" s="183">
        <f>$C64*('ENTER HRS HERE'!P64)</f>
        <v>0</v>
      </c>
      <c r="Q64" s="181">
        <f>$C64*1.5*('ENTER HRS HERE'!Q64)</f>
        <v>0</v>
      </c>
      <c r="R64" s="183">
        <f>$C64*('ENTER HRS HERE'!R64)</f>
        <v>0</v>
      </c>
      <c r="S64" s="181">
        <f>$C64*1.5*('ENTER HRS HERE'!S64)</f>
        <v>0</v>
      </c>
      <c r="T64" s="183">
        <f>$C64*('ENTER HRS HERE'!T64)</f>
        <v>0</v>
      </c>
      <c r="U64" s="181">
        <f>$C64*1.5*('ENTER HRS HERE'!U64)</f>
        <v>0</v>
      </c>
      <c r="V64" s="183">
        <f>$C64*('ENTER HRS HERE'!V64)</f>
        <v>0</v>
      </c>
      <c r="W64" s="181">
        <f>$C64*1.5*('ENTER HRS HERE'!W64)</f>
        <v>0</v>
      </c>
      <c r="X64" s="183">
        <f>$C64*('ENTER HRS HERE'!X64)</f>
        <v>0</v>
      </c>
      <c r="Y64" s="181">
        <f>$C64*1.5*('ENTER HRS HERE'!Y64)</f>
        <v>0</v>
      </c>
      <c r="Z64" s="183">
        <f>$C64*('ENTER HRS HERE'!Z64)</f>
        <v>0</v>
      </c>
      <c r="AA64" s="181">
        <f>$C64*1.5*('ENTER HRS HERE'!AA64)</f>
        <v>0</v>
      </c>
      <c r="AB64" s="183">
        <f>$C64*('ENTER HRS HERE'!AB64)</f>
        <v>0</v>
      </c>
      <c r="AC64" s="181">
        <f>$C64*1.5*('ENTER HRS HERE'!AC64)</f>
        <v>0</v>
      </c>
      <c r="AD64" s="183">
        <f>$C64*('ENTER HRS HERE'!AD64)</f>
        <v>0</v>
      </c>
      <c r="AE64" s="181">
        <f>$C64*1.5*('ENTER HRS HERE'!AE64)</f>
        <v>0</v>
      </c>
      <c r="AF64" s="183">
        <f>$C64*('ENTER HRS HERE'!AF64)</f>
        <v>0</v>
      </c>
      <c r="AG64" s="181">
        <f>$C64*1.5*('ENTER HRS HERE'!AG64)</f>
        <v>0</v>
      </c>
      <c r="AH64" s="183">
        <f>$C64*('ENTER HRS HERE'!AH64)</f>
        <v>0</v>
      </c>
      <c r="AI64" s="181">
        <f>$C64*1.5*('ENTER HRS HERE'!AI64)</f>
        <v>0</v>
      </c>
      <c r="AJ64" s="183">
        <f>$C64*('ENTER HRS HERE'!AJ64)</f>
        <v>0</v>
      </c>
      <c r="AK64" s="181">
        <f>$C64*1.5*('ENTER HRS HERE'!AK64)</f>
        <v>0</v>
      </c>
      <c r="AL64" s="183">
        <f>$C64*('ENTER HRS HERE'!AL64)</f>
        <v>0</v>
      </c>
      <c r="AM64" s="181">
        <f>$C64*1.5*('ENTER HRS HERE'!AM64)</f>
        <v>0</v>
      </c>
    </row>
    <row r="65" spans="1:39" ht="15.75" thickBot="1">
      <c r="A65" s="198">
        <f>'ENTER HRS HERE'!A65</f>
        <v>0</v>
      </c>
      <c r="B65" s="195">
        <f>'ENTER HRS HERE'!B65</f>
        <v>0</v>
      </c>
      <c r="C65" s="144">
        <f>'ENTER HRS HERE'!C65</f>
        <v>0</v>
      </c>
      <c r="D65" s="276">
        <f t="shared" si="2"/>
        <v>0</v>
      </c>
      <c r="E65" s="277">
        <f t="shared" si="3"/>
        <v>0</v>
      </c>
      <c r="F65" s="180">
        <f>$C65*('ENTER HRS HERE'!F65)</f>
        <v>0</v>
      </c>
      <c r="G65" s="182">
        <f>$C65*1.5*('ENTER HRS HERE'!G65)</f>
        <v>0</v>
      </c>
      <c r="H65" s="183">
        <f>$C65*('ENTER HRS HERE'!H65)</f>
        <v>0</v>
      </c>
      <c r="I65" s="181">
        <f>$C65*1.5*('ENTER HRS HERE'!I65)</f>
        <v>0</v>
      </c>
      <c r="J65" s="183">
        <f>$C65*('ENTER HRS HERE'!J65)</f>
        <v>0</v>
      </c>
      <c r="K65" s="181">
        <f>$C65*1.5*('ENTER HRS HERE'!K65)</f>
        <v>0</v>
      </c>
      <c r="L65" s="183">
        <f>$C65*('ENTER HRS HERE'!L65)</f>
        <v>0</v>
      </c>
      <c r="M65" s="181">
        <f>$C65*1.5*('ENTER HRS HERE'!M65)</f>
        <v>0</v>
      </c>
      <c r="N65" s="183">
        <f>$C65*('ENTER HRS HERE'!N65)</f>
        <v>0</v>
      </c>
      <c r="O65" s="181">
        <f>$C65*1.5*('ENTER HRS HERE'!O65)</f>
        <v>0</v>
      </c>
      <c r="P65" s="183">
        <f>$C65*('ENTER HRS HERE'!P65)</f>
        <v>0</v>
      </c>
      <c r="Q65" s="181">
        <f>$C65*1.5*('ENTER HRS HERE'!Q65)</f>
        <v>0</v>
      </c>
      <c r="R65" s="183">
        <f>$C65*('ENTER HRS HERE'!R65)</f>
        <v>0</v>
      </c>
      <c r="S65" s="181">
        <f>$C65*1.5*('ENTER HRS HERE'!S65)</f>
        <v>0</v>
      </c>
      <c r="T65" s="183">
        <f>$C65*('ENTER HRS HERE'!T65)</f>
        <v>0</v>
      </c>
      <c r="U65" s="181">
        <f>$C65*1.5*('ENTER HRS HERE'!U65)</f>
        <v>0</v>
      </c>
      <c r="V65" s="183">
        <f>$C65*('ENTER HRS HERE'!V65)</f>
        <v>0</v>
      </c>
      <c r="W65" s="181">
        <f>$C65*1.5*('ENTER HRS HERE'!W65)</f>
        <v>0</v>
      </c>
      <c r="X65" s="183">
        <f>$C65*('ENTER HRS HERE'!X65)</f>
        <v>0</v>
      </c>
      <c r="Y65" s="181">
        <f>$C65*1.5*('ENTER HRS HERE'!Y65)</f>
        <v>0</v>
      </c>
      <c r="Z65" s="183">
        <f>$C65*('ENTER HRS HERE'!Z65)</f>
        <v>0</v>
      </c>
      <c r="AA65" s="181">
        <f>$C65*1.5*('ENTER HRS HERE'!AA65)</f>
        <v>0</v>
      </c>
      <c r="AB65" s="183">
        <f>$C65*('ENTER HRS HERE'!AB65)</f>
        <v>0</v>
      </c>
      <c r="AC65" s="181">
        <f>$C65*1.5*('ENTER HRS HERE'!AC65)</f>
        <v>0</v>
      </c>
      <c r="AD65" s="183">
        <f>$C65*('ENTER HRS HERE'!AD65)</f>
        <v>0</v>
      </c>
      <c r="AE65" s="181">
        <f>$C65*1.5*('ENTER HRS HERE'!AE65)</f>
        <v>0</v>
      </c>
      <c r="AF65" s="183">
        <f>$C65*('ENTER HRS HERE'!AF65)</f>
        <v>0</v>
      </c>
      <c r="AG65" s="181">
        <f>$C65*1.5*('ENTER HRS HERE'!AG65)</f>
        <v>0</v>
      </c>
      <c r="AH65" s="183">
        <f>$C65*('ENTER HRS HERE'!AH65)</f>
        <v>0</v>
      </c>
      <c r="AI65" s="181">
        <f>$C65*1.5*('ENTER HRS HERE'!AI65)</f>
        <v>0</v>
      </c>
      <c r="AJ65" s="183">
        <f>$C65*('ENTER HRS HERE'!AJ65)</f>
        <v>0</v>
      </c>
      <c r="AK65" s="181">
        <f>$C65*1.5*('ENTER HRS HERE'!AK65)</f>
        <v>0</v>
      </c>
      <c r="AL65" s="183">
        <f>$C65*('ENTER HRS HERE'!AL65)</f>
        <v>0</v>
      </c>
      <c r="AM65" s="181">
        <f>$C65*1.5*('ENTER HRS HERE'!AM65)</f>
        <v>0</v>
      </c>
    </row>
    <row r="66" spans="1:39" ht="15.75" thickBot="1">
      <c r="A66" s="198">
        <f>'ENTER HRS HERE'!A66</f>
        <v>0</v>
      </c>
      <c r="B66" s="195">
        <f>'ENTER HRS HERE'!B66</f>
        <v>0</v>
      </c>
      <c r="C66" s="144">
        <f>'ENTER HRS HERE'!C66</f>
        <v>0</v>
      </c>
      <c r="D66" s="276">
        <f t="shared" si="2"/>
        <v>0</v>
      </c>
      <c r="E66" s="277">
        <f t="shared" si="3"/>
        <v>0</v>
      </c>
      <c r="F66" s="180">
        <f>$C66*('ENTER HRS HERE'!F66)</f>
        <v>0</v>
      </c>
      <c r="G66" s="182">
        <f>$C66*1.5*('ENTER HRS HERE'!G66)</f>
        <v>0</v>
      </c>
      <c r="H66" s="183">
        <f>$C66*('ENTER HRS HERE'!H66)</f>
        <v>0</v>
      </c>
      <c r="I66" s="181">
        <f>$C66*1.5*('ENTER HRS HERE'!I66)</f>
        <v>0</v>
      </c>
      <c r="J66" s="183">
        <f>$C66*('ENTER HRS HERE'!J66)</f>
        <v>0</v>
      </c>
      <c r="K66" s="181">
        <f>$C66*1.5*('ENTER HRS HERE'!K66)</f>
        <v>0</v>
      </c>
      <c r="L66" s="183">
        <f>$C66*('ENTER HRS HERE'!L66)</f>
        <v>0</v>
      </c>
      <c r="M66" s="181">
        <f>$C66*1.5*('ENTER HRS HERE'!M66)</f>
        <v>0</v>
      </c>
      <c r="N66" s="183">
        <f>$C66*('ENTER HRS HERE'!N66)</f>
        <v>0</v>
      </c>
      <c r="O66" s="181">
        <f>$C66*1.5*('ENTER HRS HERE'!O66)</f>
        <v>0</v>
      </c>
      <c r="P66" s="183">
        <f>$C66*('ENTER HRS HERE'!P66)</f>
        <v>0</v>
      </c>
      <c r="Q66" s="181">
        <f>$C66*1.5*('ENTER HRS HERE'!Q66)</f>
        <v>0</v>
      </c>
      <c r="R66" s="183">
        <f>$C66*('ENTER HRS HERE'!R66)</f>
        <v>0</v>
      </c>
      <c r="S66" s="181">
        <f>$C66*1.5*('ENTER HRS HERE'!S66)</f>
        <v>0</v>
      </c>
      <c r="T66" s="183">
        <f>$C66*('ENTER HRS HERE'!T66)</f>
        <v>0</v>
      </c>
      <c r="U66" s="181">
        <f>$C66*1.5*('ENTER HRS HERE'!U66)</f>
        <v>0</v>
      </c>
      <c r="V66" s="183">
        <f>$C66*('ENTER HRS HERE'!V66)</f>
        <v>0</v>
      </c>
      <c r="W66" s="181">
        <f>$C66*1.5*('ENTER HRS HERE'!W66)</f>
        <v>0</v>
      </c>
      <c r="X66" s="183">
        <f>$C66*('ENTER HRS HERE'!X66)</f>
        <v>0</v>
      </c>
      <c r="Y66" s="181">
        <f>$C66*1.5*('ENTER HRS HERE'!Y66)</f>
        <v>0</v>
      </c>
      <c r="Z66" s="183">
        <f>$C66*('ENTER HRS HERE'!Z66)</f>
        <v>0</v>
      </c>
      <c r="AA66" s="181">
        <f>$C66*1.5*('ENTER HRS HERE'!AA66)</f>
        <v>0</v>
      </c>
      <c r="AB66" s="183">
        <f>$C66*('ENTER HRS HERE'!AB66)</f>
        <v>0</v>
      </c>
      <c r="AC66" s="181">
        <f>$C66*1.5*('ENTER HRS HERE'!AC66)</f>
        <v>0</v>
      </c>
      <c r="AD66" s="183">
        <f>$C66*('ENTER HRS HERE'!AD66)</f>
        <v>0</v>
      </c>
      <c r="AE66" s="181">
        <f>$C66*1.5*('ENTER HRS HERE'!AE66)</f>
        <v>0</v>
      </c>
      <c r="AF66" s="183">
        <f>$C66*('ENTER HRS HERE'!AF66)</f>
        <v>0</v>
      </c>
      <c r="AG66" s="181">
        <f>$C66*1.5*('ENTER HRS HERE'!AG66)</f>
        <v>0</v>
      </c>
      <c r="AH66" s="183">
        <f>$C66*('ENTER HRS HERE'!AH66)</f>
        <v>0</v>
      </c>
      <c r="AI66" s="181">
        <f>$C66*1.5*('ENTER HRS HERE'!AI66)</f>
        <v>0</v>
      </c>
      <c r="AJ66" s="183">
        <f>$C66*('ENTER HRS HERE'!AJ66)</f>
        <v>0</v>
      </c>
      <c r="AK66" s="181">
        <f>$C66*1.5*('ENTER HRS HERE'!AK66)</f>
        <v>0</v>
      </c>
      <c r="AL66" s="183">
        <f>$C66*('ENTER HRS HERE'!AL66)</f>
        <v>0</v>
      </c>
      <c r="AM66" s="181">
        <f>$C66*1.5*('ENTER HRS HERE'!AM66)</f>
        <v>0</v>
      </c>
    </row>
    <row r="67" spans="1:39" ht="15.75" thickBot="1">
      <c r="A67" s="198">
        <f>'ENTER HRS HERE'!A67</f>
        <v>0</v>
      </c>
      <c r="B67" s="195">
        <f>'ENTER HRS HERE'!B67</f>
        <v>0</v>
      </c>
      <c r="C67" s="144">
        <f>'ENTER HRS HERE'!C67</f>
        <v>0</v>
      </c>
      <c r="D67" s="276">
        <f t="shared" si="2"/>
        <v>0</v>
      </c>
      <c r="E67" s="277">
        <f t="shared" si="3"/>
        <v>0</v>
      </c>
      <c r="F67" s="180">
        <f>$C67*('ENTER HRS HERE'!F67)</f>
        <v>0</v>
      </c>
      <c r="G67" s="182">
        <f>$C67*1.5*('ENTER HRS HERE'!G67)</f>
        <v>0</v>
      </c>
      <c r="H67" s="183">
        <f>$C67*('ENTER HRS HERE'!H67)</f>
        <v>0</v>
      </c>
      <c r="I67" s="181">
        <f>$C67*1.5*('ENTER HRS HERE'!I67)</f>
        <v>0</v>
      </c>
      <c r="J67" s="183">
        <f>$C67*('ENTER HRS HERE'!J67)</f>
        <v>0</v>
      </c>
      <c r="K67" s="181">
        <f>$C67*1.5*('ENTER HRS HERE'!K67)</f>
        <v>0</v>
      </c>
      <c r="L67" s="183">
        <f>$C67*('ENTER HRS HERE'!L67)</f>
        <v>0</v>
      </c>
      <c r="M67" s="181">
        <f>$C67*1.5*('ENTER HRS HERE'!M67)</f>
        <v>0</v>
      </c>
      <c r="N67" s="183">
        <f>$C67*('ENTER HRS HERE'!N67)</f>
        <v>0</v>
      </c>
      <c r="O67" s="181">
        <f>$C67*1.5*('ENTER HRS HERE'!O67)</f>
        <v>0</v>
      </c>
      <c r="P67" s="183">
        <f>$C67*('ENTER HRS HERE'!P67)</f>
        <v>0</v>
      </c>
      <c r="Q67" s="181">
        <f>$C67*1.5*('ENTER HRS HERE'!Q67)</f>
        <v>0</v>
      </c>
      <c r="R67" s="183">
        <f>$C67*('ENTER HRS HERE'!R67)</f>
        <v>0</v>
      </c>
      <c r="S67" s="181">
        <f>$C67*1.5*('ENTER HRS HERE'!S67)</f>
        <v>0</v>
      </c>
      <c r="T67" s="183">
        <f>$C67*('ENTER HRS HERE'!T67)</f>
        <v>0</v>
      </c>
      <c r="U67" s="181">
        <f>$C67*1.5*('ENTER HRS HERE'!U67)</f>
        <v>0</v>
      </c>
      <c r="V67" s="183">
        <f>$C67*('ENTER HRS HERE'!V67)</f>
        <v>0</v>
      </c>
      <c r="W67" s="181">
        <f>$C67*1.5*('ENTER HRS HERE'!W67)</f>
        <v>0</v>
      </c>
      <c r="X67" s="183">
        <f>$C67*('ENTER HRS HERE'!X67)</f>
        <v>0</v>
      </c>
      <c r="Y67" s="181">
        <f>$C67*1.5*('ENTER HRS HERE'!Y67)</f>
        <v>0</v>
      </c>
      <c r="Z67" s="183">
        <f>$C67*('ENTER HRS HERE'!Z67)</f>
        <v>0</v>
      </c>
      <c r="AA67" s="181">
        <f>$C67*1.5*('ENTER HRS HERE'!AA67)</f>
        <v>0</v>
      </c>
      <c r="AB67" s="183">
        <f>$C67*('ENTER HRS HERE'!AB67)</f>
        <v>0</v>
      </c>
      <c r="AC67" s="181">
        <f>$C67*1.5*('ENTER HRS HERE'!AC67)</f>
        <v>0</v>
      </c>
      <c r="AD67" s="183">
        <f>$C67*('ENTER HRS HERE'!AD67)</f>
        <v>0</v>
      </c>
      <c r="AE67" s="181">
        <f>$C67*1.5*('ENTER HRS HERE'!AE67)</f>
        <v>0</v>
      </c>
      <c r="AF67" s="183">
        <f>$C67*('ENTER HRS HERE'!AF67)</f>
        <v>0</v>
      </c>
      <c r="AG67" s="181">
        <f>$C67*1.5*('ENTER HRS HERE'!AG67)</f>
        <v>0</v>
      </c>
      <c r="AH67" s="183">
        <f>$C67*('ENTER HRS HERE'!AH67)</f>
        <v>0</v>
      </c>
      <c r="AI67" s="181">
        <f>$C67*1.5*('ENTER HRS HERE'!AI67)</f>
        <v>0</v>
      </c>
      <c r="AJ67" s="183">
        <f>$C67*('ENTER HRS HERE'!AJ67)</f>
        <v>0</v>
      </c>
      <c r="AK67" s="181">
        <f>$C67*1.5*('ENTER HRS HERE'!AK67)</f>
        <v>0</v>
      </c>
      <c r="AL67" s="183">
        <f>$C67*('ENTER HRS HERE'!AL67)</f>
        <v>0</v>
      </c>
      <c r="AM67" s="181">
        <f>$C67*1.5*('ENTER HRS HERE'!AM67)</f>
        <v>0</v>
      </c>
    </row>
    <row r="68" spans="1:39" ht="15.75" thickBot="1">
      <c r="A68" s="198">
        <f>'ENTER HRS HERE'!A68</f>
        <v>0</v>
      </c>
      <c r="B68" s="195">
        <f>'ENTER HRS HERE'!B68</f>
        <v>0</v>
      </c>
      <c r="C68" s="144">
        <f>'ENTER HRS HERE'!C68</f>
        <v>0</v>
      </c>
      <c r="D68" s="276">
        <f aca="true" t="shared" si="4" ref="D68:D99">SUM(F68,H68,J68,L68,N68,P68,R68,T68,V68,X68,Z68,AB68,AD68,AF68,AH68,AJ68,AL68)</f>
        <v>0</v>
      </c>
      <c r="E68" s="277">
        <f aca="true" t="shared" si="5" ref="E68:E99">SUM(G68,I68,K68,M68,O68,Q68,S68,U68,W68,Y68,AA68,AC68,AE68,AG68,AI68,AK68,AM68)</f>
        <v>0</v>
      </c>
      <c r="F68" s="180">
        <f>$C68*('ENTER HRS HERE'!F68)</f>
        <v>0</v>
      </c>
      <c r="G68" s="182">
        <f>$C68*1.5*('ENTER HRS HERE'!G68)</f>
        <v>0</v>
      </c>
      <c r="H68" s="183">
        <f>$C68*('ENTER HRS HERE'!H68)</f>
        <v>0</v>
      </c>
      <c r="I68" s="181">
        <f>$C68*1.5*('ENTER HRS HERE'!I68)</f>
        <v>0</v>
      </c>
      <c r="J68" s="183">
        <f>$C68*('ENTER HRS HERE'!J68)</f>
        <v>0</v>
      </c>
      <c r="K68" s="181">
        <f>$C68*1.5*('ENTER HRS HERE'!K68)</f>
        <v>0</v>
      </c>
      <c r="L68" s="183">
        <f>$C68*('ENTER HRS HERE'!L68)</f>
        <v>0</v>
      </c>
      <c r="M68" s="181">
        <f>$C68*1.5*('ENTER HRS HERE'!M68)</f>
        <v>0</v>
      </c>
      <c r="N68" s="183">
        <f>$C68*('ENTER HRS HERE'!N68)</f>
        <v>0</v>
      </c>
      <c r="O68" s="181">
        <f>$C68*1.5*('ENTER HRS HERE'!O68)</f>
        <v>0</v>
      </c>
      <c r="P68" s="183">
        <f>$C68*('ENTER HRS HERE'!P68)</f>
        <v>0</v>
      </c>
      <c r="Q68" s="181">
        <f>$C68*1.5*('ENTER HRS HERE'!Q68)</f>
        <v>0</v>
      </c>
      <c r="R68" s="183">
        <f>$C68*('ENTER HRS HERE'!R68)</f>
        <v>0</v>
      </c>
      <c r="S68" s="181">
        <f>$C68*1.5*('ENTER HRS HERE'!S68)</f>
        <v>0</v>
      </c>
      <c r="T68" s="183">
        <f>$C68*('ENTER HRS HERE'!T68)</f>
        <v>0</v>
      </c>
      <c r="U68" s="181">
        <f>$C68*1.5*('ENTER HRS HERE'!U68)</f>
        <v>0</v>
      </c>
      <c r="V68" s="183">
        <f>$C68*('ENTER HRS HERE'!V68)</f>
        <v>0</v>
      </c>
      <c r="W68" s="181">
        <f>$C68*1.5*('ENTER HRS HERE'!W68)</f>
        <v>0</v>
      </c>
      <c r="X68" s="183">
        <f>$C68*('ENTER HRS HERE'!X68)</f>
        <v>0</v>
      </c>
      <c r="Y68" s="181">
        <f>$C68*1.5*('ENTER HRS HERE'!Y68)</f>
        <v>0</v>
      </c>
      <c r="Z68" s="183">
        <f>$C68*('ENTER HRS HERE'!Z68)</f>
        <v>0</v>
      </c>
      <c r="AA68" s="181">
        <f>$C68*1.5*('ENTER HRS HERE'!AA68)</f>
        <v>0</v>
      </c>
      <c r="AB68" s="183">
        <f>$C68*('ENTER HRS HERE'!AB68)</f>
        <v>0</v>
      </c>
      <c r="AC68" s="181">
        <f>$C68*1.5*('ENTER HRS HERE'!AC68)</f>
        <v>0</v>
      </c>
      <c r="AD68" s="183">
        <f>$C68*('ENTER HRS HERE'!AD68)</f>
        <v>0</v>
      </c>
      <c r="AE68" s="181">
        <f>$C68*1.5*('ENTER HRS HERE'!AE68)</f>
        <v>0</v>
      </c>
      <c r="AF68" s="183">
        <f>$C68*('ENTER HRS HERE'!AF68)</f>
        <v>0</v>
      </c>
      <c r="AG68" s="181">
        <f>$C68*1.5*('ENTER HRS HERE'!AG68)</f>
        <v>0</v>
      </c>
      <c r="AH68" s="183">
        <f>$C68*('ENTER HRS HERE'!AH68)</f>
        <v>0</v>
      </c>
      <c r="AI68" s="181">
        <f>$C68*1.5*('ENTER HRS HERE'!AI68)</f>
        <v>0</v>
      </c>
      <c r="AJ68" s="183">
        <f>$C68*('ENTER HRS HERE'!AJ68)</f>
        <v>0</v>
      </c>
      <c r="AK68" s="181">
        <f>$C68*1.5*('ENTER HRS HERE'!AK68)</f>
        <v>0</v>
      </c>
      <c r="AL68" s="183">
        <f>$C68*('ENTER HRS HERE'!AL68)</f>
        <v>0</v>
      </c>
      <c r="AM68" s="181">
        <f>$C68*1.5*('ENTER HRS HERE'!AM68)</f>
        <v>0</v>
      </c>
    </row>
    <row r="69" spans="1:39" ht="15.75" thickBot="1">
      <c r="A69" s="198">
        <f>'ENTER HRS HERE'!A69</f>
        <v>0</v>
      </c>
      <c r="B69" s="195">
        <f>'ENTER HRS HERE'!B69</f>
        <v>0</v>
      </c>
      <c r="C69" s="144">
        <f>'ENTER HRS HERE'!C69</f>
        <v>0</v>
      </c>
      <c r="D69" s="276">
        <f t="shared" si="4"/>
        <v>0</v>
      </c>
      <c r="E69" s="277">
        <f t="shared" si="5"/>
        <v>0</v>
      </c>
      <c r="F69" s="180">
        <f>$C69*('ENTER HRS HERE'!F69)</f>
        <v>0</v>
      </c>
      <c r="G69" s="182">
        <f>$C69*1.5*('ENTER HRS HERE'!G69)</f>
        <v>0</v>
      </c>
      <c r="H69" s="183">
        <f>$C69*('ENTER HRS HERE'!H69)</f>
        <v>0</v>
      </c>
      <c r="I69" s="181">
        <f>$C69*1.5*('ENTER HRS HERE'!I69)</f>
        <v>0</v>
      </c>
      <c r="J69" s="183">
        <f>$C69*('ENTER HRS HERE'!J69)</f>
        <v>0</v>
      </c>
      <c r="K69" s="181">
        <f>$C69*1.5*('ENTER HRS HERE'!K69)</f>
        <v>0</v>
      </c>
      <c r="L69" s="183">
        <f>$C69*('ENTER HRS HERE'!L69)</f>
        <v>0</v>
      </c>
      <c r="M69" s="181">
        <f>$C69*1.5*('ENTER HRS HERE'!M69)</f>
        <v>0</v>
      </c>
      <c r="N69" s="183">
        <f>$C69*('ENTER HRS HERE'!N69)</f>
        <v>0</v>
      </c>
      <c r="O69" s="181">
        <f>$C69*1.5*('ENTER HRS HERE'!O69)</f>
        <v>0</v>
      </c>
      <c r="P69" s="183">
        <f>$C69*('ENTER HRS HERE'!P69)</f>
        <v>0</v>
      </c>
      <c r="Q69" s="181">
        <f>$C69*1.5*('ENTER HRS HERE'!Q69)</f>
        <v>0</v>
      </c>
      <c r="R69" s="183">
        <f>$C69*('ENTER HRS HERE'!R69)</f>
        <v>0</v>
      </c>
      <c r="S69" s="181">
        <f>$C69*1.5*('ENTER HRS HERE'!S69)</f>
        <v>0</v>
      </c>
      <c r="T69" s="183">
        <f>$C69*('ENTER HRS HERE'!T69)</f>
        <v>0</v>
      </c>
      <c r="U69" s="181">
        <f>$C69*1.5*('ENTER HRS HERE'!U69)</f>
        <v>0</v>
      </c>
      <c r="V69" s="183">
        <f>$C69*('ENTER HRS HERE'!V69)</f>
        <v>0</v>
      </c>
      <c r="W69" s="181">
        <f>$C69*1.5*('ENTER HRS HERE'!W69)</f>
        <v>0</v>
      </c>
      <c r="X69" s="183">
        <f>$C69*('ENTER HRS HERE'!X69)</f>
        <v>0</v>
      </c>
      <c r="Y69" s="181">
        <f>$C69*1.5*('ENTER HRS HERE'!Y69)</f>
        <v>0</v>
      </c>
      <c r="Z69" s="183">
        <f>$C69*('ENTER HRS HERE'!Z69)</f>
        <v>0</v>
      </c>
      <c r="AA69" s="181">
        <f>$C69*1.5*('ENTER HRS HERE'!AA69)</f>
        <v>0</v>
      </c>
      <c r="AB69" s="183">
        <f>$C69*('ENTER HRS HERE'!AB69)</f>
        <v>0</v>
      </c>
      <c r="AC69" s="181">
        <f>$C69*1.5*('ENTER HRS HERE'!AC69)</f>
        <v>0</v>
      </c>
      <c r="AD69" s="183">
        <f>$C69*('ENTER HRS HERE'!AD69)</f>
        <v>0</v>
      </c>
      <c r="AE69" s="181">
        <f>$C69*1.5*('ENTER HRS HERE'!AE69)</f>
        <v>0</v>
      </c>
      <c r="AF69" s="183">
        <f>$C69*('ENTER HRS HERE'!AF69)</f>
        <v>0</v>
      </c>
      <c r="AG69" s="181">
        <f>$C69*1.5*('ENTER HRS HERE'!AG69)</f>
        <v>0</v>
      </c>
      <c r="AH69" s="183">
        <f>$C69*('ENTER HRS HERE'!AH69)</f>
        <v>0</v>
      </c>
      <c r="AI69" s="181">
        <f>$C69*1.5*('ENTER HRS HERE'!AI69)</f>
        <v>0</v>
      </c>
      <c r="AJ69" s="183">
        <f>$C69*('ENTER HRS HERE'!AJ69)</f>
        <v>0</v>
      </c>
      <c r="AK69" s="181">
        <f>$C69*1.5*('ENTER HRS HERE'!AK69)</f>
        <v>0</v>
      </c>
      <c r="AL69" s="183">
        <f>$C69*('ENTER HRS HERE'!AL69)</f>
        <v>0</v>
      </c>
      <c r="AM69" s="181">
        <f>$C69*1.5*('ENTER HRS HERE'!AM69)</f>
        <v>0</v>
      </c>
    </row>
    <row r="70" spans="1:39" ht="15.75" thickBot="1">
      <c r="A70" s="198">
        <f>'ENTER HRS HERE'!A70</f>
        <v>0</v>
      </c>
      <c r="B70" s="195">
        <f>'ENTER HRS HERE'!B70</f>
        <v>0</v>
      </c>
      <c r="C70" s="144">
        <f>'ENTER HRS HERE'!C70</f>
        <v>0</v>
      </c>
      <c r="D70" s="276">
        <f t="shared" si="4"/>
        <v>0</v>
      </c>
      <c r="E70" s="277">
        <f t="shared" si="5"/>
        <v>0</v>
      </c>
      <c r="F70" s="180">
        <f>$C70*('ENTER HRS HERE'!F70)</f>
        <v>0</v>
      </c>
      <c r="G70" s="182">
        <f>$C70*1.5*('ENTER HRS HERE'!G70)</f>
        <v>0</v>
      </c>
      <c r="H70" s="183">
        <f>$C70*('ENTER HRS HERE'!H70)</f>
        <v>0</v>
      </c>
      <c r="I70" s="181">
        <f>$C70*1.5*('ENTER HRS HERE'!I70)</f>
        <v>0</v>
      </c>
      <c r="J70" s="183">
        <f>$C70*('ENTER HRS HERE'!J70)</f>
        <v>0</v>
      </c>
      <c r="K70" s="181">
        <f>$C70*1.5*('ENTER HRS HERE'!K70)</f>
        <v>0</v>
      </c>
      <c r="L70" s="183">
        <f>$C70*('ENTER HRS HERE'!L70)</f>
        <v>0</v>
      </c>
      <c r="M70" s="181">
        <f>$C70*1.5*('ENTER HRS HERE'!M70)</f>
        <v>0</v>
      </c>
      <c r="N70" s="183">
        <f>$C70*('ENTER HRS HERE'!N70)</f>
        <v>0</v>
      </c>
      <c r="O70" s="181">
        <f>$C70*1.5*('ENTER HRS HERE'!O70)</f>
        <v>0</v>
      </c>
      <c r="P70" s="183">
        <f>$C70*('ENTER HRS HERE'!P70)</f>
        <v>0</v>
      </c>
      <c r="Q70" s="181">
        <f>$C70*1.5*('ENTER HRS HERE'!Q70)</f>
        <v>0</v>
      </c>
      <c r="R70" s="183">
        <f>$C70*('ENTER HRS HERE'!R70)</f>
        <v>0</v>
      </c>
      <c r="S70" s="181">
        <f>$C70*1.5*('ENTER HRS HERE'!S70)</f>
        <v>0</v>
      </c>
      <c r="T70" s="183">
        <f>$C70*('ENTER HRS HERE'!T70)</f>
        <v>0</v>
      </c>
      <c r="U70" s="181">
        <f>$C70*1.5*('ENTER HRS HERE'!U70)</f>
        <v>0</v>
      </c>
      <c r="V70" s="183">
        <f>$C70*('ENTER HRS HERE'!V70)</f>
        <v>0</v>
      </c>
      <c r="W70" s="181">
        <f>$C70*1.5*('ENTER HRS HERE'!W70)</f>
        <v>0</v>
      </c>
      <c r="X70" s="183">
        <f>$C70*('ENTER HRS HERE'!X70)</f>
        <v>0</v>
      </c>
      <c r="Y70" s="181">
        <f>$C70*1.5*('ENTER HRS HERE'!Y70)</f>
        <v>0</v>
      </c>
      <c r="Z70" s="183">
        <f>$C70*('ENTER HRS HERE'!Z70)</f>
        <v>0</v>
      </c>
      <c r="AA70" s="181">
        <f>$C70*1.5*('ENTER HRS HERE'!AA70)</f>
        <v>0</v>
      </c>
      <c r="AB70" s="183">
        <f>$C70*('ENTER HRS HERE'!AB70)</f>
        <v>0</v>
      </c>
      <c r="AC70" s="181">
        <f>$C70*1.5*('ENTER HRS HERE'!AC70)</f>
        <v>0</v>
      </c>
      <c r="AD70" s="183">
        <f>$C70*('ENTER HRS HERE'!AD70)</f>
        <v>0</v>
      </c>
      <c r="AE70" s="181">
        <f>$C70*1.5*('ENTER HRS HERE'!AE70)</f>
        <v>0</v>
      </c>
      <c r="AF70" s="183">
        <f>$C70*('ENTER HRS HERE'!AF70)</f>
        <v>0</v>
      </c>
      <c r="AG70" s="181">
        <f>$C70*1.5*('ENTER HRS HERE'!AG70)</f>
        <v>0</v>
      </c>
      <c r="AH70" s="183">
        <f>$C70*('ENTER HRS HERE'!AH70)</f>
        <v>0</v>
      </c>
      <c r="AI70" s="181">
        <f>$C70*1.5*('ENTER HRS HERE'!AI70)</f>
        <v>0</v>
      </c>
      <c r="AJ70" s="183">
        <f>$C70*('ENTER HRS HERE'!AJ70)</f>
        <v>0</v>
      </c>
      <c r="AK70" s="181">
        <f>$C70*1.5*('ENTER HRS HERE'!AK70)</f>
        <v>0</v>
      </c>
      <c r="AL70" s="183">
        <f>$C70*('ENTER HRS HERE'!AL70)</f>
        <v>0</v>
      </c>
      <c r="AM70" s="181">
        <f>$C70*1.5*('ENTER HRS HERE'!AM70)</f>
        <v>0</v>
      </c>
    </row>
    <row r="71" spans="1:39" ht="15.75" thickBot="1">
      <c r="A71" s="198">
        <f>'ENTER HRS HERE'!A71</f>
        <v>0</v>
      </c>
      <c r="B71" s="195">
        <f>'ENTER HRS HERE'!B71</f>
        <v>0</v>
      </c>
      <c r="C71" s="144">
        <f>'ENTER HRS HERE'!C71</f>
        <v>0</v>
      </c>
      <c r="D71" s="276">
        <f t="shared" si="4"/>
        <v>0</v>
      </c>
      <c r="E71" s="277">
        <f t="shared" si="5"/>
        <v>0</v>
      </c>
      <c r="F71" s="180">
        <f>$C71*('ENTER HRS HERE'!F71)</f>
        <v>0</v>
      </c>
      <c r="G71" s="182">
        <f>$C71*1.5*('ENTER HRS HERE'!G71)</f>
        <v>0</v>
      </c>
      <c r="H71" s="183">
        <f>$C71*('ENTER HRS HERE'!H71)</f>
        <v>0</v>
      </c>
      <c r="I71" s="181">
        <f>$C71*1.5*('ENTER HRS HERE'!I71)</f>
        <v>0</v>
      </c>
      <c r="J71" s="183">
        <f>$C71*('ENTER HRS HERE'!J71)</f>
        <v>0</v>
      </c>
      <c r="K71" s="181">
        <f>$C71*1.5*('ENTER HRS HERE'!K71)</f>
        <v>0</v>
      </c>
      <c r="L71" s="183">
        <f>$C71*('ENTER HRS HERE'!L71)</f>
        <v>0</v>
      </c>
      <c r="M71" s="181">
        <f>$C71*1.5*('ENTER HRS HERE'!M71)</f>
        <v>0</v>
      </c>
      <c r="N71" s="183">
        <f>$C71*('ENTER HRS HERE'!N71)</f>
        <v>0</v>
      </c>
      <c r="O71" s="181">
        <f>$C71*1.5*('ENTER HRS HERE'!O71)</f>
        <v>0</v>
      </c>
      <c r="P71" s="183">
        <f>$C71*('ENTER HRS HERE'!P71)</f>
        <v>0</v>
      </c>
      <c r="Q71" s="181">
        <f>$C71*1.5*('ENTER HRS HERE'!Q71)</f>
        <v>0</v>
      </c>
      <c r="R71" s="183">
        <f>$C71*('ENTER HRS HERE'!R71)</f>
        <v>0</v>
      </c>
      <c r="S71" s="181">
        <f>$C71*1.5*('ENTER HRS HERE'!S71)</f>
        <v>0</v>
      </c>
      <c r="T71" s="183">
        <f>$C71*('ENTER HRS HERE'!T71)</f>
        <v>0</v>
      </c>
      <c r="U71" s="181">
        <f>$C71*1.5*('ENTER HRS HERE'!U71)</f>
        <v>0</v>
      </c>
      <c r="V71" s="183">
        <f>$C71*('ENTER HRS HERE'!V71)</f>
        <v>0</v>
      </c>
      <c r="W71" s="181">
        <f>$C71*1.5*('ENTER HRS HERE'!W71)</f>
        <v>0</v>
      </c>
      <c r="X71" s="183">
        <f>$C71*('ENTER HRS HERE'!X71)</f>
        <v>0</v>
      </c>
      <c r="Y71" s="181">
        <f>$C71*1.5*('ENTER HRS HERE'!Y71)</f>
        <v>0</v>
      </c>
      <c r="Z71" s="183">
        <f>$C71*('ENTER HRS HERE'!Z71)</f>
        <v>0</v>
      </c>
      <c r="AA71" s="181">
        <f>$C71*1.5*('ENTER HRS HERE'!AA71)</f>
        <v>0</v>
      </c>
      <c r="AB71" s="183">
        <f>$C71*('ENTER HRS HERE'!AB71)</f>
        <v>0</v>
      </c>
      <c r="AC71" s="181">
        <f>$C71*1.5*('ENTER HRS HERE'!AC71)</f>
        <v>0</v>
      </c>
      <c r="AD71" s="183">
        <f>$C71*('ENTER HRS HERE'!AD71)</f>
        <v>0</v>
      </c>
      <c r="AE71" s="181">
        <f>$C71*1.5*('ENTER HRS HERE'!AE71)</f>
        <v>0</v>
      </c>
      <c r="AF71" s="183">
        <f>$C71*('ENTER HRS HERE'!AF71)</f>
        <v>0</v>
      </c>
      <c r="AG71" s="181">
        <f>$C71*1.5*('ENTER HRS HERE'!AG71)</f>
        <v>0</v>
      </c>
      <c r="AH71" s="183">
        <f>$C71*('ENTER HRS HERE'!AH71)</f>
        <v>0</v>
      </c>
      <c r="AI71" s="181">
        <f>$C71*1.5*('ENTER HRS HERE'!AI71)</f>
        <v>0</v>
      </c>
      <c r="AJ71" s="183">
        <f>$C71*('ENTER HRS HERE'!AJ71)</f>
        <v>0</v>
      </c>
      <c r="AK71" s="181">
        <f>$C71*1.5*('ENTER HRS HERE'!AK71)</f>
        <v>0</v>
      </c>
      <c r="AL71" s="183">
        <f>$C71*('ENTER HRS HERE'!AL71)</f>
        <v>0</v>
      </c>
      <c r="AM71" s="181">
        <f>$C71*1.5*('ENTER HRS HERE'!AM71)</f>
        <v>0</v>
      </c>
    </row>
    <row r="72" spans="1:39" ht="15.75" thickBot="1">
      <c r="A72" s="198">
        <f>'ENTER HRS HERE'!A72</f>
        <v>0</v>
      </c>
      <c r="B72" s="195">
        <f>'ENTER HRS HERE'!B72</f>
        <v>0</v>
      </c>
      <c r="C72" s="144">
        <f>'ENTER HRS HERE'!C72</f>
        <v>0</v>
      </c>
      <c r="D72" s="276">
        <f t="shared" si="4"/>
        <v>0</v>
      </c>
      <c r="E72" s="277">
        <f t="shared" si="5"/>
        <v>0</v>
      </c>
      <c r="F72" s="180">
        <f>$C72*('ENTER HRS HERE'!F72)</f>
        <v>0</v>
      </c>
      <c r="G72" s="182">
        <f>$C72*1.5*('ENTER HRS HERE'!G72)</f>
        <v>0</v>
      </c>
      <c r="H72" s="183">
        <f>$C72*('ENTER HRS HERE'!H72)</f>
        <v>0</v>
      </c>
      <c r="I72" s="181">
        <f>$C72*1.5*('ENTER HRS HERE'!I72)</f>
        <v>0</v>
      </c>
      <c r="J72" s="183">
        <f>$C72*('ENTER HRS HERE'!J72)</f>
        <v>0</v>
      </c>
      <c r="K72" s="181">
        <f>$C72*1.5*('ENTER HRS HERE'!K72)</f>
        <v>0</v>
      </c>
      <c r="L72" s="183">
        <f>$C72*('ENTER HRS HERE'!L72)</f>
        <v>0</v>
      </c>
      <c r="M72" s="181">
        <f>$C72*1.5*('ENTER HRS HERE'!M72)</f>
        <v>0</v>
      </c>
      <c r="N72" s="183">
        <f>$C72*('ENTER HRS HERE'!N72)</f>
        <v>0</v>
      </c>
      <c r="O72" s="181">
        <f>$C72*1.5*('ENTER HRS HERE'!O72)</f>
        <v>0</v>
      </c>
      <c r="P72" s="183">
        <f>$C72*('ENTER HRS HERE'!P72)</f>
        <v>0</v>
      </c>
      <c r="Q72" s="181">
        <f>$C72*1.5*('ENTER HRS HERE'!Q72)</f>
        <v>0</v>
      </c>
      <c r="R72" s="183">
        <f>$C72*('ENTER HRS HERE'!R72)</f>
        <v>0</v>
      </c>
      <c r="S72" s="181">
        <f>$C72*1.5*('ENTER HRS HERE'!S72)</f>
        <v>0</v>
      </c>
      <c r="T72" s="183">
        <f>$C72*('ENTER HRS HERE'!T72)</f>
        <v>0</v>
      </c>
      <c r="U72" s="181">
        <f>$C72*1.5*('ENTER HRS HERE'!U72)</f>
        <v>0</v>
      </c>
      <c r="V72" s="183">
        <f>$C72*('ENTER HRS HERE'!V72)</f>
        <v>0</v>
      </c>
      <c r="W72" s="181">
        <f>$C72*1.5*('ENTER HRS HERE'!W72)</f>
        <v>0</v>
      </c>
      <c r="X72" s="183">
        <f>$C72*('ENTER HRS HERE'!X72)</f>
        <v>0</v>
      </c>
      <c r="Y72" s="181">
        <f>$C72*1.5*('ENTER HRS HERE'!Y72)</f>
        <v>0</v>
      </c>
      <c r="Z72" s="183">
        <f>$C72*('ENTER HRS HERE'!Z72)</f>
        <v>0</v>
      </c>
      <c r="AA72" s="181">
        <f>$C72*1.5*('ENTER HRS HERE'!AA72)</f>
        <v>0</v>
      </c>
      <c r="AB72" s="183">
        <f>$C72*('ENTER HRS HERE'!AB72)</f>
        <v>0</v>
      </c>
      <c r="AC72" s="181">
        <f>$C72*1.5*('ENTER HRS HERE'!AC72)</f>
        <v>0</v>
      </c>
      <c r="AD72" s="183">
        <f>$C72*('ENTER HRS HERE'!AD72)</f>
        <v>0</v>
      </c>
      <c r="AE72" s="181">
        <f>$C72*1.5*('ENTER HRS HERE'!AE72)</f>
        <v>0</v>
      </c>
      <c r="AF72" s="183">
        <f>$C72*('ENTER HRS HERE'!AF72)</f>
        <v>0</v>
      </c>
      <c r="AG72" s="181">
        <f>$C72*1.5*('ENTER HRS HERE'!AG72)</f>
        <v>0</v>
      </c>
      <c r="AH72" s="183">
        <f>$C72*('ENTER HRS HERE'!AH72)</f>
        <v>0</v>
      </c>
      <c r="AI72" s="181">
        <f>$C72*1.5*('ENTER HRS HERE'!AI72)</f>
        <v>0</v>
      </c>
      <c r="AJ72" s="183">
        <f>$C72*('ENTER HRS HERE'!AJ72)</f>
        <v>0</v>
      </c>
      <c r="AK72" s="181">
        <f>$C72*1.5*('ENTER HRS HERE'!AK72)</f>
        <v>0</v>
      </c>
      <c r="AL72" s="183">
        <f>$C72*('ENTER HRS HERE'!AL72)</f>
        <v>0</v>
      </c>
      <c r="AM72" s="181">
        <f>$C72*1.5*('ENTER HRS HERE'!AM72)</f>
        <v>0</v>
      </c>
    </row>
    <row r="73" spans="1:39" ht="15.75" thickBot="1">
      <c r="A73" s="198">
        <f>'ENTER HRS HERE'!A73</f>
        <v>0</v>
      </c>
      <c r="B73" s="195">
        <f>'ENTER HRS HERE'!B73</f>
        <v>0</v>
      </c>
      <c r="C73" s="144">
        <f>'ENTER HRS HERE'!C73</f>
        <v>0</v>
      </c>
      <c r="D73" s="276">
        <f t="shared" si="4"/>
        <v>0</v>
      </c>
      <c r="E73" s="277">
        <f t="shared" si="5"/>
        <v>0</v>
      </c>
      <c r="F73" s="180">
        <f>$C73*('ENTER HRS HERE'!F73)</f>
        <v>0</v>
      </c>
      <c r="G73" s="182">
        <f>$C73*1.5*('ENTER HRS HERE'!G73)</f>
        <v>0</v>
      </c>
      <c r="H73" s="183">
        <f>$C73*('ENTER HRS HERE'!H73)</f>
        <v>0</v>
      </c>
      <c r="I73" s="181">
        <f>$C73*1.5*('ENTER HRS HERE'!I73)</f>
        <v>0</v>
      </c>
      <c r="J73" s="183">
        <f>$C73*('ENTER HRS HERE'!J73)</f>
        <v>0</v>
      </c>
      <c r="K73" s="181">
        <f>$C73*1.5*('ENTER HRS HERE'!K73)</f>
        <v>0</v>
      </c>
      <c r="L73" s="183">
        <f>$C73*('ENTER HRS HERE'!L73)</f>
        <v>0</v>
      </c>
      <c r="M73" s="181">
        <f>$C73*1.5*('ENTER HRS HERE'!M73)</f>
        <v>0</v>
      </c>
      <c r="N73" s="183">
        <f>$C73*('ENTER HRS HERE'!N73)</f>
        <v>0</v>
      </c>
      <c r="O73" s="181">
        <f>$C73*1.5*('ENTER HRS HERE'!O73)</f>
        <v>0</v>
      </c>
      <c r="P73" s="183">
        <f>$C73*('ENTER HRS HERE'!P73)</f>
        <v>0</v>
      </c>
      <c r="Q73" s="181">
        <f>$C73*1.5*('ENTER HRS HERE'!Q73)</f>
        <v>0</v>
      </c>
      <c r="R73" s="183">
        <f>$C73*('ENTER HRS HERE'!R73)</f>
        <v>0</v>
      </c>
      <c r="S73" s="181">
        <f>$C73*1.5*('ENTER HRS HERE'!S73)</f>
        <v>0</v>
      </c>
      <c r="T73" s="183">
        <f>$C73*('ENTER HRS HERE'!T73)</f>
        <v>0</v>
      </c>
      <c r="U73" s="181">
        <f>$C73*1.5*('ENTER HRS HERE'!U73)</f>
        <v>0</v>
      </c>
      <c r="V73" s="183">
        <f>$C73*('ENTER HRS HERE'!V73)</f>
        <v>0</v>
      </c>
      <c r="W73" s="181">
        <f>$C73*1.5*('ENTER HRS HERE'!W73)</f>
        <v>0</v>
      </c>
      <c r="X73" s="183">
        <f>$C73*('ENTER HRS HERE'!X73)</f>
        <v>0</v>
      </c>
      <c r="Y73" s="181">
        <f>$C73*1.5*('ENTER HRS HERE'!Y73)</f>
        <v>0</v>
      </c>
      <c r="Z73" s="183">
        <f>$C73*('ENTER HRS HERE'!Z73)</f>
        <v>0</v>
      </c>
      <c r="AA73" s="181">
        <f>$C73*1.5*('ENTER HRS HERE'!AA73)</f>
        <v>0</v>
      </c>
      <c r="AB73" s="183">
        <f>$C73*('ENTER HRS HERE'!AB73)</f>
        <v>0</v>
      </c>
      <c r="AC73" s="181">
        <f>$C73*1.5*('ENTER HRS HERE'!AC73)</f>
        <v>0</v>
      </c>
      <c r="AD73" s="183">
        <f>$C73*('ENTER HRS HERE'!AD73)</f>
        <v>0</v>
      </c>
      <c r="AE73" s="181">
        <f>$C73*1.5*('ENTER HRS HERE'!AE73)</f>
        <v>0</v>
      </c>
      <c r="AF73" s="183">
        <f>$C73*('ENTER HRS HERE'!AF73)</f>
        <v>0</v>
      </c>
      <c r="AG73" s="181">
        <f>$C73*1.5*('ENTER HRS HERE'!AG73)</f>
        <v>0</v>
      </c>
      <c r="AH73" s="183">
        <f>$C73*('ENTER HRS HERE'!AH73)</f>
        <v>0</v>
      </c>
      <c r="AI73" s="181">
        <f>$C73*1.5*('ENTER HRS HERE'!AI73)</f>
        <v>0</v>
      </c>
      <c r="AJ73" s="183">
        <f>$C73*('ENTER HRS HERE'!AJ73)</f>
        <v>0</v>
      </c>
      <c r="AK73" s="181">
        <f>$C73*1.5*('ENTER HRS HERE'!AK73)</f>
        <v>0</v>
      </c>
      <c r="AL73" s="183">
        <f>$C73*('ENTER HRS HERE'!AL73)</f>
        <v>0</v>
      </c>
      <c r="AM73" s="181">
        <f>$C73*1.5*('ENTER HRS HERE'!AM73)</f>
        <v>0</v>
      </c>
    </row>
    <row r="74" spans="1:39" ht="15.75" thickBot="1">
      <c r="A74" s="198">
        <f>'ENTER HRS HERE'!A74</f>
        <v>0</v>
      </c>
      <c r="B74" s="195">
        <f>'ENTER HRS HERE'!B74</f>
        <v>0</v>
      </c>
      <c r="C74" s="144">
        <f>'ENTER HRS HERE'!C74</f>
        <v>0</v>
      </c>
      <c r="D74" s="276">
        <f t="shared" si="4"/>
        <v>0</v>
      </c>
      <c r="E74" s="277">
        <f t="shared" si="5"/>
        <v>0</v>
      </c>
      <c r="F74" s="180">
        <f>$C74*('ENTER HRS HERE'!F74)</f>
        <v>0</v>
      </c>
      <c r="G74" s="182">
        <f>$C74*1.5*('ENTER HRS HERE'!G74)</f>
        <v>0</v>
      </c>
      <c r="H74" s="183">
        <f>$C74*('ENTER HRS HERE'!H74)</f>
        <v>0</v>
      </c>
      <c r="I74" s="181">
        <f>$C74*1.5*('ENTER HRS HERE'!I74)</f>
        <v>0</v>
      </c>
      <c r="J74" s="183">
        <f>$C74*('ENTER HRS HERE'!J74)</f>
        <v>0</v>
      </c>
      <c r="K74" s="181">
        <f>$C74*1.5*('ENTER HRS HERE'!K74)</f>
        <v>0</v>
      </c>
      <c r="L74" s="183">
        <f>$C74*('ENTER HRS HERE'!L74)</f>
        <v>0</v>
      </c>
      <c r="M74" s="181">
        <f>$C74*1.5*('ENTER HRS HERE'!M74)</f>
        <v>0</v>
      </c>
      <c r="N74" s="183">
        <f>$C74*('ENTER HRS HERE'!N74)</f>
        <v>0</v>
      </c>
      <c r="O74" s="181">
        <f>$C74*1.5*('ENTER HRS HERE'!O74)</f>
        <v>0</v>
      </c>
      <c r="P74" s="183">
        <f>$C74*('ENTER HRS HERE'!P74)</f>
        <v>0</v>
      </c>
      <c r="Q74" s="181">
        <f>$C74*1.5*('ENTER HRS HERE'!Q74)</f>
        <v>0</v>
      </c>
      <c r="R74" s="183">
        <f>$C74*('ENTER HRS HERE'!R74)</f>
        <v>0</v>
      </c>
      <c r="S74" s="181">
        <f>$C74*1.5*('ENTER HRS HERE'!S74)</f>
        <v>0</v>
      </c>
      <c r="T74" s="183">
        <f>$C74*('ENTER HRS HERE'!T74)</f>
        <v>0</v>
      </c>
      <c r="U74" s="181">
        <f>$C74*1.5*('ENTER HRS HERE'!U74)</f>
        <v>0</v>
      </c>
      <c r="V74" s="183">
        <f>$C74*('ENTER HRS HERE'!V74)</f>
        <v>0</v>
      </c>
      <c r="W74" s="181">
        <f>$C74*1.5*('ENTER HRS HERE'!W74)</f>
        <v>0</v>
      </c>
      <c r="X74" s="183">
        <f>$C74*('ENTER HRS HERE'!X74)</f>
        <v>0</v>
      </c>
      <c r="Y74" s="181">
        <f>$C74*1.5*('ENTER HRS HERE'!Y74)</f>
        <v>0</v>
      </c>
      <c r="Z74" s="183">
        <f>$C74*('ENTER HRS HERE'!Z74)</f>
        <v>0</v>
      </c>
      <c r="AA74" s="181">
        <f>$C74*1.5*('ENTER HRS HERE'!AA74)</f>
        <v>0</v>
      </c>
      <c r="AB74" s="183">
        <f>$C74*('ENTER HRS HERE'!AB74)</f>
        <v>0</v>
      </c>
      <c r="AC74" s="181">
        <f>$C74*1.5*('ENTER HRS HERE'!AC74)</f>
        <v>0</v>
      </c>
      <c r="AD74" s="183">
        <f>$C74*('ENTER HRS HERE'!AD74)</f>
        <v>0</v>
      </c>
      <c r="AE74" s="181">
        <f>$C74*1.5*('ENTER HRS HERE'!AE74)</f>
        <v>0</v>
      </c>
      <c r="AF74" s="183">
        <f>$C74*('ENTER HRS HERE'!AF74)</f>
        <v>0</v>
      </c>
      <c r="AG74" s="181">
        <f>$C74*1.5*('ENTER HRS HERE'!AG74)</f>
        <v>0</v>
      </c>
      <c r="AH74" s="183">
        <f>$C74*('ENTER HRS HERE'!AH74)</f>
        <v>0</v>
      </c>
      <c r="AI74" s="181">
        <f>$C74*1.5*('ENTER HRS HERE'!AI74)</f>
        <v>0</v>
      </c>
      <c r="AJ74" s="183">
        <f>$C74*('ENTER HRS HERE'!AJ74)</f>
        <v>0</v>
      </c>
      <c r="AK74" s="181">
        <f>$C74*1.5*('ENTER HRS HERE'!AK74)</f>
        <v>0</v>
      </c>
      <c r="AL74" s="183">
        <f>$C74*('ENTER HRS HERE'!AL74)</f>
        <v>0</v>
      </c>
      <c r="AM74" s="181">
        <f>$C74*1.5*('ENTER HRS HERE'!AM74)</f>
        <v>0</v>
      </c>
    </row>
    <row r="75" spans="1:39" ht="15.75" thickBot="1">
      <c r="A75" s="198">
        <f>'ENTER HRS HERE'!A75</f>
        <v>0</v>
      </c>
      <c r="B75" s="195">
        <f>'ENTER HRS HERE'!B75</f>
        <v>0</v>
      </c>
      <c r="C75" s="144">
        <f>'ENTER HRS HERE'!C75</f>
        <v>0</v>
      </c>
      <c r="D75" s="276">
        <f t="shared" si="4"/>
        <v>0</v>
      </c>
      <c r="E75" s="277">
        <f t="shared" si="5"/>
        <v>0</v>
      </c>
      <c r="F75" s="180">
        <f>$C75*('ENTER HRS HERE'!F75)</f>
        <v>0</v>
      </c>
      <c r="G75" s="182">
        <f>$C75*1.5*('ENTER HRS HERE'!G75)</f>
        <v>0</v>
      </c>
      <c r="H75" s="183">
        <f>$C75*('ENTER HRS HERE'!H75)</f>
        <v>0</v>
      </c>
      <c r="I75" s="181">
        <f>$C75*1.5*('ENTER HRS HERE'!I75)</f>
        <v>0</v>
      </c>
      <c r="J75" s="183">
        <f>$C75*('ENTER HRS HERE'!J75)</f>
        <v>0</v>
      </c>
      <c r="K75" s="181">
        <f>$C75*1.5*('ENTER HRS HERE'!K75)</f>
        <v>0</v>
      </c>
      <c r="L75" s="183">
        <f>$C75*('ENTER HRS HERE'!L75)</f>
        <v>0</v>
      </c>
      <c r="M75" s="181">
        <f>$C75*1.5*('ENTER HRS HERE'!M75)</f>
        <v>0</v>
      </c>
      <c r="N75" s="183">
        <f>$C75*('ENTER HRS HERE'!N75)</f>
        <v>0</v>
      </c>
      <c r="O75" s="181">
        <f>$C75*1.5*('ENTER HRS HERE'!O75)</f>
        <v>0</v>
      </c>
      <c r="P75" s="183">
        <f>$C75*('ENTER HRS HERE'!P75)</f>
        <v>0</v>
      </c>
      <c r="Q75" s="181">
        <f>$C75*1.5*('ENTER HRS HERE'!Q75)</f>
        <v>0</v>
      </c>
      <c r="R75" s="183">
        <f>$C75*('ENTER HRS HERE'!R75)</f>
        <v>0</v>
      </c>
      <c r="S75" s="181">
        <f>$C75*1.5*('ENTER HRS HERE'!S75)</f>
        <v>0</v>
      </c>
      <c r="T75" s="183">
        <f>$C75*('ENTER HRS HERE'!T75)</f>
        <v>0</v>
      </c>
      <c r="U75" s="181">
        <f>$C75*1.5*('ENTER HRS HERE'!U75)</f>
        <v>0</v>
      </c>
      <c r="V75" s="183">
        <f>$C75*('ENTER HRS HERE'!V75)</f>
        <v>0</v>
      </c>
      <c r="W75" s="181">
        <f>$C75*1.5*('ENTER HRS HERE'!W75)</f>
        <v>0</v>
      </c>
      <c r="X75" s="183">
        <f>$C75*('ENTER HRS HERE'!X75)</f>
        <v>0</v>
      </c>
      <c r="Y75" s="181">
        <f>$C75*1.5*('ENTER HRS HERE'!Y75)</f>
        <v>0</v>
      </c>
      <c r="Z75" s="183">
        <f>$C75*('ENTER HRS HERE'!Z75)</f>
        <v>0</v>
      </c>
      <c r="AA75" s="181">
        <f>$C75*1.5*('ENTER HRS HERE'!AA75)</f>
        <v>0</v>
      </c>
      <c r="AB75" s="183">
        <f>$C75*('ENTER HRS HERE'!AB75)</f>
        <v>0</v>
      </c>
      <c r="AC75" s="181">
        <f>$C75*1.5*('ENTER HRS HERE'!AC75)</f>
        <v>0</v>
      </c>
      <c r="AD75" s="183">
        <f>$C75*('ENTER HRS HERE'!AD75)</f>
        <v>0</v>
      </c>
      <c r="AE75" s="181">
        <f>$C75*1.5*('ENTER HRS HERE'!AE75)</f>
        <v>0</v>
      </c>
      <c r="AF75" s="183">
        <f>$C75*('ENTER HRS HERE'!AF75)</f>
        <v>0</v>
      </c>
      <c r="AG75" s="181">
        <f>$C75*1.5*('ENTER HRS HERE'!AG75)</f>
        <v>0</v>
      </c>
      <c r="AH75" s="183">
        <f>$C75*('ENTER HRS HERE'!AH75)</f>
        <v>0</v>
      </c>
      <c r="AI75" s="181">
        <f>$C75*1.5*('ENTER HRS HERE'!AI75)</f>
        <v>0</v>
      </c>
      <c r="AJ75" s="183">
        <f>$C75*('ENTER HRS HERE'!AJ75)</f>
        <v>0</v>
      </c>
      <c r="AK75" s="181">
        <f>$C75*1.5*('ENTER HRS HERE'!AK75)</f>
        <v>0</v>
      </c>
      <c r="AL75" s="183">
        <f>$C75*('ENTER HRS HERE'!AL75)</f>
        <v>0</v>
      </c>
      <c r="AM75" s="181">
        <f>$C75*1.5*('ENTER HRS HERE'!AM75)</f>
        <v>0</v>
      </c>
    </row>
    <row r="76" spans="1:39" ht="15.75" thickBot="1">
      <c r="A76" s="198">
        <f>'ENTER HRS HERE'!A76</f>
        <v>0</v>
      </c>
      <c r="B76" s="195">
        <f>'ENTER HRS HERE'!B76</f>
        <v>0</v>
      </c>
      <c r="C76" s="144">
        <f>'ENTER HRS HERE'!C76</f>
        <v>0</v>
      </c>
      <c r="D76" s="276">
        <f t="shared" si="4"/>
        <v>0</v>
      </c>
      <c r="E76" s="277">
        <f t="shared" si="5"/>
        <v>0</v>
      </c>
      <c r="F76" s="180">
        <f>$C76*('ENTER HRS HERE'!F76)</f>
        <v>0</v>
      </c>
      <c r="G76" s="182">
        <f>$C76*1.5*('ENTER HRS HERE'!G76)</f>
        <v>0</v>
      </c>
      <c r="H76" s="183">
        <f>$C76*('ENTER HRS HERE'!H76)</f>
        <v>0</v>
      </c>
      <c r="I76" s="181">
        <f>$C76*1.5*('ENTER HRS HERE'!I76)</f>
        <v>0</v>
      </c>
      <c r="J76" s="183">
        <f>$C76*('ENTER HRS HERE'!J76)</f>
        <v>0</v>
      </c>
      <c r="K76" s="181">
        <f>$C76*1.5*('ENTER HRS HERE'!K76)</f>
        <v>0</v>
      </c>
      <c r="L76" s="183">
        <f>$C76*('ENTER HRS HERE'!L76)</f>
        <v>0</v>
      </c>
      <c r="M76" s="181">
        <f>$C76*1.5*('ENTER HRS HERE'!M76)</f>
        <v>0</v>
      </c>
      <c r="N76" s="183">
        <f>$C76*('ENTER HRS HERE'!N76)</f>
        <v>0</v>
      </c>
      <c r="O76" s="181">
        <f>$C76*1.5*('ENTER HRS HERE'!O76)</f>
        <v>0</v>
      </c>
      <c r="P76" s="183">
        <f>$C76*('ENTER HRS HERE'!P76)</f>
        <v>0</v>
      </c>
      <c r="Q76" s="181">
        <f>$C76*1.5*('ENTER HRS HERE'!Q76)</f>
        <v>0</v>
      </c>
      <c r="R76" s="183">
        <f>$C76*('ENTER HRS HERE'!R76)</f>
        <v>0</v>
      </c>
      <c r="S76" s="181">
        <f>$C76*1.5*('ENTER HRS HERE'!S76)</f>
        <v>0</v>
      </c>
      <c r="T76" s="183">
        <f>$C76*('ENTER HRS HERE'!T76)</f>
        <v>0</v>
      </c>
      <c r="U76" s="181">
        <f>$C76*1.5*('ENTER HRS HERE'!U76)</f>
        <v>0</v>
      </c>
      <c r="V76" s="183">
        <f>$C76*('ENTER HRS HERE'!V76)</f>
        <v>0</v>
      </c>
      <c r="W76" s="181">
        <f>$C76*1.5*('ENTER HRS HERE'!W76)</f>
        <v>0</v>
      </c>
      <c r="X76" s="183">
        <f>$C76*('ENTER HRS HERE'!X76)</f>
        <v>0</v>
      </c>
      <c r="Y76" s="181">
        <f>$C76*1.5*('ENTER HRS HERE'!Y76)</f>
        <v>0</v>
      </c>
      <c r="Z76" s="183">
        <f>$C76*('ENTER HRS HERE'!Z76)</f>
        <v>0</v>
      </c>
      <c r="AA76" s="181">
        <f>$C76*1.5*('ENTER HRS HERE'!AA76)</f>
        <v>0</v>
      </c>
      <c r="AB76" s="183">
        <f>$C76*('ENTER HRS HERE'!AB76)</f>
        <v>0</v>
      </c>
      <c r="AC76" s="181">
        <f>$C76*1.5*('ENTER HRS HERE'!AC76)</f>
        <v>0</v>
      </c>
      <c r="AD76" s="183">
        <f>$C76*('ENTER HRS HERE'!AD76)</f>
        <v>0</v>
      </c>
      <c r="AE76" s="181">
        <f>$C76*1.5*('ENTER HRS HERE'!AE76)</f>
        <v>0</v>
      </c>
      <c r="AF76" s="183">
        <f>$C76*('ENTER HRS HERE'!AF76)</f>
        <v>0</v>
      </c>
      <c r="AG76" s="181">
        <f>$C76*1.5*('ENTER HRS HERE'!AG76)</f>
        <v>0</v>
      </c>
      <c r="AH76" s="183">
        <f>$C76*('ENTER HRS HERE'!AH76)</f>
        <v>0</v>
      </c>
      <c r="AI76" s="181">
        <f>$C76*1.5*('ENTER HRS HERE'!AI76)</f>
        <v>0</v>
      </c>
      <c r="AJ76" s="183">
        <f>$C76*('ENTER HRS HERE'!AJ76)</f>
        <v>0</v>
      </c>
      <c r="AK76" s="181">
        <f>$C76*1.5*('ENTER HRS HERE'!AK76)</f>
        <v>0</v>
      </c>
      <c r="AL76" s="183">
        <f>$C76*('ENTER HRS HERE'!AL76)</f>
        <v>0</v>
      </c>
      <c r="AM76" s="181">
        <f>$C76*1.5*('ENTER HRS HERE'!AM76)</f>
        <v>0</v>
      </c>
    </row>
    <row r="77" spans="1:39" ht="15.75" thickBot="1">
      <c r="A77" s="198">
        <f>'ENTER HRS HERE'!A77</f>
        <v>0</v>
      </c>
      <c r="B77" s="195">
        <f>'ENTER HRS HERE'!B77</f>
        <v>0</v>
      </c>
      <c r="C77" s="144">
        <f>'ENTER HRS HERE'!C77</f>
        <v>0</v>
      </c>
      <c r="D77" s="276">
        <f t="shared" si="4"/>
        <v>0</v>
      </c>
      <c r="E77" s="277">
        <f t="shared" si="5"/>
        <v>0</v>
      </c>
      <c r="F77" s="180">
        <f>$C77*('ENTER HRS HERE'!F77)</f>
        <v>0</v>
      </c>
      <c r="G77" s="182">
        <f>$C77*1.5*('ENTER HRS HERE'!G77)</f>
        <v>0</v>
      </c>
      <c r="H77" s="183">
        <f>$C77*('ENTER HRS HERE'!H77)</f>
        <v>0</v>
      </c>
      <c r="I77" s="181">
        <f>$C77*1.5*('ENTER HRS HERE'!I77)</f>
        <v>0</v>
      </c>
      <c r="J77" s="183">
        <f>$C77*('ENTER HRS HERE'!J77)</f>
        <v>0</v>
      </c>
      <c r="K77" s="181">
        <f>$C77*1.5*('ENTER HRS HERE'!K77)</f>
        <v>0</v>
      </c>
      <c r="L77" s="183">
        <f>$C77*('ENTER HRS HERE'!L77)</f>
        <v>0</v>
      </c>
      <c r="M77" s="181">
        <f>$C77*1.5*('ENTER HRS HERE'!M77)</f>
        <v>0</v>
      </c>
      <c r="N77" s="183">
        <f>$C77*('ENTER HRS HERE'!N77)</f>
        <v>0</v>
      </c>
      <c r="O77" s="181">
        <f>$C77*1.5*('ENTER HRS HERE'!O77)</f>
        <v>0</v>
      </c>
      <c r="P77" s="183">
        <f>$C77*('ENTER HRS HERE'!P77)</f>
        <v>0</v>
      </c>
      <c r="Q77" s="181">
        <f>$C77*1.5*('ENTER HRS HERE'!Q77)</f>
        <v>0</v>
      </c>
      <c r="R77" s="183">
        <f>$C77*('ENTER HRS HERE'!R77)</f>
        <v>0</v>
      </c>
      <c r="S77" s="181">
        <f>$C77*1.5*('ENTER HRS HERE'!S77)</f>
        <v>0</v>
      </c>
      <c r="T77" s="183">
        <f>$C77*('ENTER HRS HERE'!T77)</f>
        <v>0</v>
      </c>
      <c r="U77" s="181">
        <f>$C77*1.5*('ENTER HRS HERE'!U77)</f>
        <v>0</v>
      </c>
      <c r="V77" s="183">
        <f>$C77*('ENTER HRS HERE'!V77)</f>
        <v>0</v>
      </c>
      <c r="W77" s="181">
        <f>$C77*1.5*('ENTER HRS HERE'!W77)</f>
        <v>0</v>
      </c>
      <c r="X77" s="183">
        <f>$C77*('ENTER HRS HERE'!X77)</f>
        <v>0</v>
      </c>
      <c r="Y77" s="181">
        <f>$C77*1.5*('ENTER HRS HERE'!Y77)</f>
        <v>0</v>
      </c>
      <c r="Z77" s="183">
        <f>$C77*('ENTER HRS HERE'!Z77)</f>
        <v>0</v>
      </c>
      <c r="AA77" s="181">
        <f>$C77*1.5*('ENTER HRS HERE'!AA77)</f>
        <v>0</v>
      </c>
      <c r="AB77" s="183">
        <f>$C77*('ENTER HRS HERE'!AB77)</f>
        <v>0</v>
      </c>
      <c r="AC77" s="181">
        <f>$C77*1.5*('ENTER HRS HERE'!AC77)</f>
        <v>0</v>
      </c>
      <c r="AD77" s="183">
        <f>$C77*('ENTER HRS HERE'!AD77)</f>
        <v>0</v>
      </c>
      <c r="AE77" s="181">
        <f>$C77*1.5*('ENTER HRS HERE'!AE77)</f>
        <v>0</v>
      </c>
      <c r="AF77" s="183">
        <f>$C77*('ENTER HRS HERE'!AF77)</f>
        <v>0</v>
      </c>
      <c r="AG77" s="181">
        <f>$C77*1.5*('ENTER HRS HERE'!AG77)</f>
        <v>0</v>
      </c>
      <c r="AH77" s="183">
        <f>$C77*('ENTER HRS HERE'!AH77)</f>
        <v>0</v>
      </c>
      <c r="AI77" s="181">
        <f>$C77*1.5*('ENTER HRS HERE'!AI77)</f>
        <v>0</v>
      </c>
      <c r="AJ77" s="183">
        <f>$C77*('ENTER HRS HERE'!AJ77)</f>
        <v>0</v>
      </c>
      <c r="AK77" s="181">
        <f>$C77*1.5*('ENTER HRS HERE'!AK77)</f>
        <v>0</v>
      </c>
      <c r="AL77" s="183">
        <f>$C77*('ENTER HRS HERE'!AL77)</f>
        <v>0</v>
      </c>
      <c r="AM77" s="181">
        <f>$C77*1.5*('ENTER HRS HERE'!AM77)</f>
        <v>0</v>
      </c>
    </row>
    <row r="78" spans="1:39" ht="15.75" thickBot="1">
      <c r="A78" s="198">
        <f>'ENTER HRS HERE'!A78</f>
        <v>0</v>
      </c>
      <c r="B78" s="195">
        <f>'ENTER HRS HERE'!B78</f>
        <v>0</v>
      </c>
      <c r="C78" s="144">
        <f>'ENTER HRS HERE'!C78</f>
        <v>0</v>
      </c>
      <c r="D78" s="276">
        <f t="shared" si="4"/>
        <v>0</v>
      </c>
      <c r="E78" s="277">
        <f t="shared" si="5"/>
        <v>0</v>
      </c>
      <c r="F78" s="180">
        <f>$C78*('ENTER HRS HERE'!F78)</f>
        <v>0</v>
      </c>
      <c r="G78" s="182">
        <f>$C78*1.5*('ENTER HRS HERE'!G78)</f>
        <v>0</v>
      </c>
      <c r="H78" s="183">
        <f>$C78*('ENTER HRS HERE'!H78)</f>
        <v>0</v>
      </c>
      <c r="I78" s="181">
        <f>$C78*1.5*('ENTER HRS HERE'!I78)</f>
        <v>0</v>
      </c>
      <c r="J78" s="183">
        <f>$C78*('ENTER HRS HERE'!J78)</f>
        <v>0</v>
      </c>
      <c r="K78" s="181">
        <f>$C78*1.5*('ENTER HRS HERE'!K78)</f>
        <v>0</v>
      </c>
      <c r="L78" s="183">
        <f>$C78*('ENTER HRS HERE'!L78)</f>
        <v>0</v>
      </c>
      <c r="M78" s="181">
        <f>$C78*1.5*('ENTER HRS HERE'!M78)</f>
        <v>0</v>
      </c>
      <c r="N78" s="183">
        <f>$C78*('ENTER HRS HERE'!N78)</f>
        <v>0</v>
      </c>
      <c r="O78" s="181">
        <f>$C78*1.5*('ENTER HRS HERE'!O78)</f>
        <v>0</v>
      </c>
      <c r="P78" s="183">
        <f>$C78*('ENTER HRS HERE'!P78)</f>
        <v>0</v>
      </c>
      <c r="Q78" s="181">
        <f>$C78*1.5*('ENTER HRS HERE'!Q78)</f>
        <v>0</v>
      </c>
      <c r="R78" s="183">
        <f>$C78*('ENTER HRS HERE'!R78)</f>
        <v>0</v>
      </c>
      <c r="S78" s="181">
        <f>$C78*1.5*('ENTER HRS HERE'!S78)</f>
        <v>0</v>
      </c>
      <c r="T78" s="183">
        <f>$C78*('ENTER HRS HERE'!T78)</f>
        <v>0</v>
      </c>
      <c r="U78" s="181">
        <f>$C78*1.5*('ENTER HRS HERE'!U78)</f>
        <v>0</v>
      </c>
      <c r="V78" s="183">
        <f>$C78*('ENTER HRS HERE'!V78)</f>
        <v>0</v>
      </c>
      <c r="W78" s="181">
        <f>$C78*1.5*('ENTER HRS HERE'!W78)</f>
        <v>0</v>
      </c>
      <c r="X78" s="183">
        <f>$C78*('ENTER HRS HERE'!X78)</f>
        <v>0</v>
      </c>
      <c r="Y78" s="181">
        <f>$C78*1.5*('ENTER HRS HERE'!Y78)</f>
        <v>0</v>
      </c>
      <c r="Z78" s="183">
        <f>$C78*('ENTER HRS HERE'!Z78)</f>
        <v>0</v>
      </c>
      <c r="AA78" s="181">
        <f>$C78*1.5*('ENTER HRS HERE'!AA78)</f>
        <v>0</v>
      </c>
      <c r="AB78" s="183">
        <f>$C78*('ENTER HRS HERE'!AB78)</f>
        <v>0</v>
      </c>
      <c r="AC78" s="181">
        <f>$C78*1.5*('ENTER HRS HERE'!AC78)</f>
        <v>0</v>
      </c>
      <c r="AD78" s="183">
        <f>$C78*('ENTER HRS HERE'!AD78)</f>
        <v>0</v>
      </c>
      <c r="AE78" s="181">
        <f>$C78*1.5*('ENTER HRS HERE'!AE78)</f>
        <v>0</v>
      </c>
      <c r="AF78" s="183">
        <f>$C78*('ENTER HRS HERE'!AF78)</f>
        <v>0</v>
      </c>
      <c r="AG78" s="181">
        <f>$C78*1.5*('ENTER HRS HERE'!AG78)</f>
        <v>0</v>
      </c>
      <c r="AH78" s="183">
        <f>$C78*('ENTER HRS HERE'!AH78)</f>
        <v>0</v>
      </c>
      <c r="AI78" s="181">
        <f>$C78*1.5*('ENTER HRS HERE'!AI78)</f>
        <v>0</v>
      </c>
      <c r="AJ78" s="183">
        <f>$C78*('ENTER HRS HERE'!AJ78)</f>
        <v>0</v>
      </c>
      <c r="AK78" s="181">
        <f>$C78*1.5*('ENTER HRS HERE'!AK78)</f>
        <v>0</v>
      </c>
      <c r="AL78" s="183">
        <f>$C78*('ENTER HRS HERE'!AL78)</f>
        <v>0</v>
      </c>
      <c r="AM78" s="181">
        <f>$C78*1.5*('ENTER HRS HERE'!AM78)</f>
        <v>0</v>
      </c>
    </row>
    <row r="79" spans="1:39" ht="15.75" thickBot="1">
      <c r="A79" s="198">
        <f>'ENTER HRS HERE'!A79</f>
        <v>0</v>
      </c>
      <c r="B79" s="195">
        <f>'ENTER HRS HERE'!B79</f>
        <v>0</v>
      </c>
      <c r="C79" s="144">
        <f>'ENTER HRS HERE'!C79</f>
        <v>0</v>
      </c>
      <c r="D79" s="276">
        <f t="shared" si="4"/>
        <v>0</v>
      </c>
      <c r="E79" s="277">
        <f t="shared" si="5"/>
        <v>0</v>
      </c>
      <c r="F79" s="180">
        <f>$C79*('ENTER HRS HERE'!F79)</f>
        <v>0</v>
      </c>
      <c r="G79" s="182">
        <f>$C79*1.5*('ENTER HRS HERE'!G79)</f>
        <v>0</v>
      </c>
      <c r="H79" s="183">
        <f>$C79*('ENTER HRS HERE'!H79)</f>
        <v>0</v>
      </c>
      <c r="I79" s="181">
        <f>$C79*1.5*('ENTER HRS HERE'!I79)</f>
        <v>0</v>
      </c>
      <c r="J79" s="183">
        <f>$C79*('ENTER HRS HERE'!J79)</f>
        <v>0</v>
      </c>
      <c r="K79" s="181">
        <f>$C79*1.5*('ENTER HRS HERE'!K79)</f>
        <v>0</v>
      </c>
      <c r="L79" s="183">
        <f>$C79*('ENTER HRS HERE'!L79)</f>
        <v>0</v>
      </c>
      <c r="M79" s="181">
        <f>$C79*1.5*('ENTER HRS HERE'!M79)</f>
        <v>0</v>
      </c>
      <c r="N79" s="183">
        <f>$C79*('ENTER HRS HERE'!N79)</f>
        <v>0</v>
      </c>
      <c r="O79" s="181">
        <f>$C79*1.5*('ENTER HRS HERE'!O79)</f>
        <v>0</v>
      </c>
      <c r="P79" s="183">
        <f>$C79*('ENTER HRS HERE'!P79)</f>
        <v>0</v>
      </c>
      <c r="Q79" s="181">
        <f>$C79*1.5*('ENTER HRS HERE'!Q79)</f>
        <v>0</v>
      </c>
      <c r="R79" s="183">
        <f>$C79*('ENTER HRS HERE'!R79)</f>
        <v>0</v>
      </c>
      <c r="S79" s="181">
        <f>$C79*1.5*('ENTER HRS HERE'!S79)</f>
        <v>0</v>
      </c>
      <c r="T79" s="183">
        <f>$C79*('ENTER HRS HERE'!T79)</f>
        <v>0</v>
      </c>
      <c r="U79" s="181">
        <f>$C79*1.5*('ENTER HRS HERE'!U79)</f>
        <v>0</v>
      </c>
      <c r="V79" s="183">
        <f>$C79*('ENTER HRS HERE'!V79)</f>
        <v>0</v>
      </c>
      <c r="W79" s="181">
        <f>$C79*1.5*('ENTER HRS HERE'!W79)</f>
        <v>0</v>
      </c>
      <c r="X79" s="183">
        <f>$C79*('ENTER HRS HERE'!X79)</f>
        <v>0</v>
      </c>
      <c r="Y79" s="181">
        <f>$C79*1.5*('ENTER HRS HERE'!Y79)</f>
        <v>0</v>
      </c>
      <c r="Z79" s="183">
        <f>$C79*('ENTER HRS HERE'!Z79)</f>
        <v>0</v>
      </c>
      <c r="AA79" s="181">
        <f>$C79*1.5*('ENTER HRS HERE'!AA79)</f>
        <v>0</v>
      </c>
      <c r="AB79" s="183">
        <f>$C79*('ENTER HRS HERE'!AB79)</f>
        <v>0</v>
      </c>
      <c r="AC79" s="181">
        <f>$C79*1.5*('ENTER HRS HERE'!AC79)</f>
        <v>0</v>
      </c>
      <c r="AD79" s="183">
        <f>$C79*('ENTER HRS HERE'!AD79)</f>
        <v>0</v>
      </c>
      <c r="AE79" s="181">
        <f>$C79*1.5*('ENTER HRS HERE'!AE79)</f>
        <v>0</v>
      </c>
      <c r="AF79" s="183">
        <f>$C79*('ENTER HRS HERE'!AF79)</f>
        <v>0</v>
      </c>
      <c r="AG79" s="181">
        <f>$C79*1.5*('ENTER HRS HERE'!AG79)</f>
        <v>0</v>
      </c>
      <c r="AH79" s="183">
        <f>$C79*('ENTER HRS HERE'!AH79)</f>
        <v>0</v>
      </c>
      <c r="AI79" s="181">
        <f>$C79*1.5*('ENTER HRS HERE'!AI79)</f>
        <v>0</v>
      </c>
      <c r="AJ79" s="183">
        <f>$C79*('ENTER HRS HERE'!AJ79)</f>
        <v>0</v>
      </c>
      <c r="AK79" s="181">
        <f>$C79*1.5*('ENTER HRS HERE'!AK79)</f>
        <v>0</v>
      </c>
      <c r="AL79" s="183">
        <f>$C79*('ENTER HRS HERE'!AL79)</f>
        <v>0</v>
      </c>
      <c r="AM79" s="181">
        <f>$C79*1.5*('ENTER HRS HERE'!AM79)</f>
        <v>0</v>
      </c>
    </row>
    <row r="80" spans="1:39" ht="15.75" thickBot="1">
      <c r="A80" s="198">
        <f>'ENTER HRS HERE'!A80</f>
        <v>0</v>
      </c>
      <c r="B80" s="195">
        <f>'ENTER HRS HERE'!B80</f>
        <v>0</v>
      </c>
      <c r="C80" s="144">
        <f>'ENTER HRS HERE'!C80</f>
        <v>0</v>
      </c>
      <c r="D80" s="276">
        <f t="shared" si="4"/>
        <v>0</v>
      </c>
      <c r="E80" s="277">
        <f t="shared" si="5"/>
        <v>0</v>
      </c>
      <c r="F80" s="180">
        <f>$C80*('ENTER HRS HERE'!F80)</f>
        <v>0</v>
      </c>
      <c r="G80" s="182">
        <f>$C80*1.5*('ENTER HRS HERE'!G80)</f>
        <v>0</v>
      </c>
      <c r="H80" s="183">
        <f>$C80*('ENTER HRS HERE'!H80)</f>
        <v>0</v>
      </c>
      <c r="I80" s="181">
        <f>$C80*1.5*('ENTER HRS HERE'!I80)</f>
        <v>0</v>
      </c>
      <c r="J80" s="183">
        <f>$C80*('ENTER HRS HERE'!J80)</f>
        <v>0</v>
      </c>
      <c r="K80" s="181">
        <f>$C80*1.5*('ENTER HRS HERE'!K80)</f>
        <v>0</v>
      </c>
      <c r="L80" s="183">
        <f>$C80*('ENTER HRS HERE'!L80)</f>
        <v>0</v>
      </c>
      <c r="M80" s="181">
        <f>$C80*1.5*('ENTER HRS HERE'!M80)</f>
        <v>0</v>
      </c>
      <c r="N80" s="183">
        <f>$C80*('ENTER HRS HERE'!N80)</f>
        <v>0</v>
      </c>
      <c r="O80" s="181">
        <f>$C80*1.5*('ENTER HRS HERE'!O80)</f>
        <v>0</v>
      </c>
      <c r="P80" s="183">
        <f>$C80*('ENTER HRS HERE'!P80)</f>
        <v>0</v>
      </c>
      <c r="Q80" s="181">
        <f>$C80*1.5*('ENTER HRS HERE'!Q80)</f>
        <v>0</v>
      </c>
      <c r="R80" s="183">
        <f>$C80*('ENTER HRS HERE'!R80)</f>
        <v>0</v>
      </c>
      <c r="S80" s="181">
        <f>$C80*1.5*('ENTER HRS HERE'!S80)</f>
        <v>0</v>
      </c>
      <c r="T80" s="183">
        <f>$C80*('ENTER HRS HERE'!T80)</f>
        <v>0</v>
      </c>
      <c r="U80" s="181">
        <f>$C80*1.5*('ENTER HRS HERE'!U80)</f>
        <v>0</v>
      </c>
      <c r="V80" s="183">
        <f>$C80*('ENTER HRS HERE'!V80)</f>
        <v>0</v>
      </c>
      <c r="W80" s="181">
        <f>$C80*1.5*('ENTER HRS HERE'!W80)</f>
        <v>0</v>
      </c>
      <c r="X80" s="183">
        <f>$C80*('ENTER HRS HERE'!X80)</f>
        <v>0</v>
      </c>
      <c r="Y80" s="181">
        <f>$C80*1.5*('ENTER HRS HERE'!Y80)</f>
        <v>0</v>
      </c>
      <c r="Z80" s="183">
        <f>$C80*('ENTER HRS HERE'!Z80)</f>
        <v>0</v>
      </c>
      <c r="AA80" s="181">
        <f>$C80*1.5*('ENTER HRS HERE'!AA80)</f>
        <v>0</v>
      </c>
      <c r="AB80" s="183">
        <f>$C80*('ENTER HRS HERE'!AB80)</f>
        <v>0</v>
      </c>
      <c r="AC80" s="181">
        <f>$C80*1.5*('ENTER HRS HERE'!AC80)</f>
        <v>0</v>
      </c>
      <c r="AD80" s="183">
        <f>$C80*('ENTER HRS HERE'!AD80)</f>
        <v>0</v>
      </c>
      <c r="AE80" s="181">
        <f>$C80*1.5*('ENTER HRS HERE'!AE80)</f>
        <v>0</v>
      </c>
      <c r="AF80" s="183">
        <f>$C80*('ENTER HRS HERE'!AF80)</f>
        <v>0</v>
      </c>
      <c r="AG80" s="181">
        <f>$C80*1.5*('ENTER HRS HERE'!AG80)</f>
        <v>0</v>
      </c>
      <c r="AH80" s="183">
        <f>$C80*('ENTER HRS HERE'!AH80)</f>
        <v>0</v>
      </c>
      <c r="AI80" s="181">
        <f>$C80*1.5*('ENTER HRS HERE'!AI80)</f>
        <v>0</v>
      </c>
      <c r="AJ80" s="183">
        <f>$C80*('ENTER HRS HERE'!AJ80)</f>
        <v>0</v>
      </c>
      <c r="AK80" s="181">
        <f>$C80*1.5*('ENTER HRS HERE'!AK80)</f>
        <v>0</v>
      </c>
      <c r="AL80" s="183">
        <f>$C80*('ENTER HRS HERE'!AL80)</f>
        <v>0</v>
      </c>
      <c r="AM80" s="181">
        <f>$C80*1.5*('ENTER HRS HERE'!AM80)</f>
        <v>0</v>
      </c>
    </row>
    <row r="81" spans="1:39" ht="15.75" thickBot="1">
      <c r="A81" s="198">
        <f>'ENTER HRS HERE'!A81</f>
        <v>0</v>
      </c>
      <c r="B81" s="195">
        <f>'ENTER HRS HERE'!B81</f>
        <v>0</v>
      </c>
      <c r="C81" s="144">
        <f>'ENTER HRS HERE'!C81</f>
        <v>0</v>
      </c>
      <c r="D81" s="276">
        <f t="shared" si="4"/>
        <v>0</v>
      </c>
      <c r="E81" s="277">
        <f t="shared" si="5"/>
        <v>0</v>
      </c>
      <c r="F81" s="180">
        <f>$C81*('ENTER HRS HERE'!F81)</f>
        <v>0</v>
      </c>
      <c r="G81" s="182">
        <f>$C81*1.5*('ENTER HRS HERE'!G81)</f>
        <v>0</v>
      </c>
      <c r="H81" s="183">
        <f>$C81*('ENTER HRS HERE'!H81)</f>
        <v>0</v>
      </c>
      <c r="I81" s="181">
        <f>$C81*1.5*('ENTER HRS HERE'!I81)</f>
        <v>0</v>
      </c>
      <c r="J81" s="183">
        <f>$C81*('ENTER HRS HERE'!J81)</f>
        <v>0</v>
      </c>
      <c r="K81" s="181">
        <f>$C81*1.5*('ENTER HRS HERE'!K81)</f>
        <v>0</v>
      </c>
      <c r="L81" s="183">
        <f>$C81*('ENTER HRS HERE'!L81)</f>
        <v>0</v>
      </c>
      <c r="M81" s="181">
        <f>$C81*1.5*('ENTER HRS HERE'!M81)</f>
        <v>0</v>
      </c>
      <c r="N81" s="183">
        <f>$C81*('ENTER HRS HERE'!N81)</f>
        <v>0</v>
      </c>
      <c r="O81" s="181">
        <f>$C81*1.5*('ENTER HRS HERE'!O81)</f>
        <v>0</v>
      </c>
      <c r="P81" s="183">
        <f>$C81*('ENTER HRS HERE'!P81)</f>
        <v>0</v>
      </c>
      <c r="Q81" s="181">
        <f>$C81*1.5*('ENTER HRS HERE'!Q81)</f>
        <v>0</v>
      </c>
      <c r="R81" s="183">
        <f>$C81*('ENTER HRS HERE'!R81)</f>
        <v>0</v>
      </c>
      <c r="S81" s="181">
        <f>$C81*1.5*('ENTER HRS HERE'!S81)</f>
        <v>0</v>
      </c>
      <c r="T81" s="183">
        <f>$C81*('ENTER HRS HERE'!T81)</f>
        <v>0</v>
      </c>
      <c r="U81" s="181">
        <f>$C81*1.5*('ENTER HRS HERE'!U81)</f>
        <v>0</v>
      </c>
      <c r="V81" s="183">
        <f>$C81*('ENTER HRS HERE'!V81)</f>
        <v>0</v>
      </c>
      <c r="W81" s="181">
        <f>$C81*1.5*('ENTER HRS HERE'!W81)</f>
        <v>0</v>
      </c>
      <c r="X81" s="183">
        <f>$C81*('ENTER HRS HERE'!X81)</f>
        <v>0</v>
      </c>
      <c r="Y81" s="181">
        <f>$C81*1.5*('ENTER HRS HERE'!Y81)</f>
        <v>0</v>
      </c>
      <c r="Z81" s="183">
        <f>$C81*('ENTER HRS HERE'!Z81)</f>
        <v>0</v>
      </c>
      <c r="AA81" s="181">
        <f>$C81*1.5*('ENTER HRS HERE'!AA81)</f>
        <v>0</v>
      </c>
      <c r="AB81" s="183">
        <f>$C81*('ENTER HRS HERE'!AB81)</f>
        <v>0</v>
      </c>
      <c r="AC81" s="181">
        <f>$C81*1.5*('ENTER HRS HERE'!AC81)</f>
        <v>0</v>
      </c>
      <c r="AD81" s="183">
        <f>$C81*('ENTER HRS HERE'!AD81)</f>
        <v>0</v>
      </c>
      <c r="AE81" s="181">
        <f>$C81*1.5*('ENTER HRS HERE'!AE81)</f>
        <v>0</v>
      </c>
      <c r="AF81" s="183">
        <f>$C81*('ENTER HRS HERE'!AF81)</f>
        <v>0</v>
      </c>
      <c r="AG81" s="181">
        <f>$C81*1.5*('ENTER HRS HERE'!AG81)</f>
        <v>0</v>
      </c>
      <c r="AH81" s="183">
        <f>$C81*('ENTER HRS HERE'!AH81)</f>
        <v>0</v>
      </c>
      <c r="AI81" s="181">
        <f>$C81*1.5*('ENTER HRS HERE'!AI81)</f>
        <v>0</v>
      </c>
      <c r="AJ81" s="183">
        <f>$C81*('ENTER HRS HERE'!AJ81)</f>
        <v>0</v>
      </c>
      <c r="AK81" s="181">
        <f>$C81*1.5*('ENTER HRS HERE'!AK81)</f>
        <v>0</v>
      </c>
      <c r="AL81" s="183">
        <f>$C81*('ENTER HRS HERE'!AL81)</f>
        <v>0</v>
      </c>
      <c r="AM81" s="181">
        <f>$C81*1.5*('ENTER HRS HERE'!AM81)</f>
        <v>0</v>
      </c>
    </row>
    <row r="82" spans="1:39" ht="15.75" thickBot="1">
      <c r="A82" s="198">
        <f>'ENTER HRS HERE'!A82</f>
        <v>0</v>
      </c>
      <c r="B82" s="195">
        <f>'ENTER HRS HERE'!B82</f>
        <v>0</v>
      </c>
      <c r="C82" s="144">
        <f>'ENTER HRS HERE'!C82</f>
        <v>0</v>
      </c>
      <c r="D82" s="276">
        <f t="shared" si="4"/>
        <v>0</v>
      </c>
      <c r="E82" s="277">
        <f t="shared" si="5"/>
        <v>0</v>
      </c>
      <c r="F82" s="180">
        <f>$C82*('ENTER HRS HERE'!F82)</f>
        <v>0</v>
      </c>
      <c r="G82" s="182">
        <f>$C82*1.5*('ENTER HRS HERE'!G82)</f>
        <v>0</v>
      </c>
      <c r="H82" s="183">
        <f>$C82*('ENTER HRS HERE'!H82)</f>
        <v>0</v>
      </c>
      <c r="I82" s="181">
        <f>$C82*1.5*('ENTER HRS HERE'!I82)</f>
        <v>0</v>
      </c>
      <c r="J82" s="183">
        <f>$C82*('ENTER HRS HERE'!J82)</f>
        <v>0</v>
      </c>
      <c r="K82" s="181">
        <f>$C82*1.5*('ENTER HRS HERE'!K82)</f>
        <v>0</v>
      </c>
      <c r="L82" s="183">
        <f>$C82*('ENTER HRS HERE'!L82)</f>
        <v>0</v>
      </c>
      <c r="M82" s="181">
        <f>$C82*1.5*('ENTER HRS HERE'!M82)</f>
        <v>0</v>
      </c>
      <c r="N82" s="183">
        <f>$C82*('ENTER HRS HERE'!N82)</f>
        <v>0</v>
      </c>
      <c r="O82" s="181">
        <f>$C82*1.5*('ENTER HRS HERE'!O82)</f>
        <v>0</v>
      </c>
      <c r="P82" s="183">
        <f>$C82*('ENTER HRS HERE'!P82)</f>
        <v>0</v>
      </c>
      <c r="Q82" s="181">
        <f>$C82*1.5*('ENTER HRS HERE'!Q82)</f>
        <v>0</v>
      </c>
      <c r="R82" s="183">
        <f>$C82*('ENTER HRS HERE'!R82)</f>
        <v>0</v>
      </c>
      <c r="S82" s="181">
        <f>$C82*1.5*('ENTER HRS HERE'!S82)</f>
        <v>0</v>
      </c>
      <c r="T82" s="183">
        <f>$C82*('ENTER HRS HERE'!T82)</f>
        <v>0</v>
      </c>
      <c r="U82" s="181">
        <f>$C82*1.5*('ENTER HRS HERE'!U82)</f>
        <v>0</v>
      </c>
      <c r="V82" s="183">
        <f>$C82*('ENTER HRS HERE'!V82)</f>
        <v>0</v>
      </c>
      <c r="W82" s="181">
        <f>$C82*1.5*('ENTER HRS HERE'!W82)</f>
        <v>0</v>
      </c>
      <c r="X82" s="183">
        <f>$C82*('ENTER HRS HERE'!X82)</f>
        <v>0</v>
      </c>
      <c r="Y82" s="181">
        <f>$C82*1.5*('ENTER HRS HERE'!Y82)</f>
        <v>0</v>
      </c>
      <c r="Z82" s="183">
        <f>$C82*('ENTER HRS HERE'!Z82)</f>
        <v>0</v>
      </c>
      <c r="AA82" s="181">
        <f>$C82*1.5*('ENTER HRS HERE'!AA82)</f>
        <v>0</v>
      </c>
      <c r="AB82" s="183">
        <f>$C82*('ENTER HRS HERE'!AB82)</f>
        <v>0</v>
      </c>
      <c r="AC82" s="181">
        <f>$C82*1.5*('ENTER HRS HERE'!AC82)</f>
        <v>0</v>
      </c>
      <c r="AD82" s="183">
        <f>$C82*('ENTER HRS HERE'!AD82)</f>
        <v>0</v>
      </c>
      <c r="AE82" s="181">
        <f>$C82*1.5*('ENTER HRS HERE'!AE82)</f>
        <v>0</v>
      </c>
      <c r="AF82" s="183">
        <f>$C82*('ENTER HRS HERE'!AF82)</f>
        <v>0</v>
      </c>
      <c r="AG82" s="181">
        <f>$C82*1.5*('ENTER HRS HERE'!AG82)</f>
        <v>0</v>
      </c>
      <c r="AH82" s="183">
        <f>$C82*('ENTER HRS HERE'!AH82)</f>
        <v>0</v>
      </c>
      <c r="AI82" s="181">
        <f>$C82*1.5*('ENTER HRS HERE'!AI82)</f>
        <v>0</v>
      </c>
      <c r="AJ82" s="183">
        <f>$C82*('ENTER HRS HERE'!AJ82)</f>
        <v>0</v>
      </c>
      <c r="AK82" s="181">
        <f>$C82*1.5*('ENTER HRS HERE'!AK82)</f>
        <v>0</v>
      </c>
      <c r="AL82" s="183">
        <f>$C82*('ENTER HRS HERE'!AL82)</f>
        <v>0</v>
      </c>
      <c r="AM82" s="181">
        <f>$C82*1.5*('ENTER HRS HERE'!AM82)</f>
        <v>0</v>
      </c>
    </row>
    <row r="83" spans="1:39" ht="15.75" thickBot="1">
      <c r="A83" s="198">
        <f>'ENTER HRS HERE'!A83</f>
        <v>0</v>
      </c>
      <c r="B83" s="195">
        <f>'ENTER HRS HERE'!B83</f>
        <v>0</v>
      </c>
      <c r="C83" s="144">
        <f>'ENTER HRS HERE'!C83</f>
        <v>0</v>
      </c>
      <c r="D83" s="276">
        <f t="shared" si="4"/>
        <v>0</v>
      </c>
      <c r="E83" s="277">
        <f t="shared" si="5"/>
        <v>0</v>
      </c>
      <c r="F83" s="180">
        <f>$C83*('ENTER HRS HERE'!F83)</f>
        <v>0</v>
      </c>
      <c r="G83" s="182">
        <f>$C83*1.5*('ENTER HRS HERE'!G83)</f>
        <v>0</v>
      </c>
      <c r="H83" s="183">
        <f>$C83*('ENTER HRS HERE'!H83)</f>
        <v>0</v>
      </c>
      <c r="I83" s="181">
        <f>$C83*1.5*('ENTER HRS HERE'!I83)</f>
        <v>0</v>
      </c>
      <c r="J83" s="183">
        <f>$C83*('ENTER HRS HERE'!J83)</f>
        <v>0</v>
      </c>
      <c r="K83" s="181">
        <f>$C83*1.5*('ENTER HRS HERE'!K83)</f>
        <v>0</v>
      </c>
      <c r="L83" s="183">
        <f>$C83*('ENTER HRS HERE'!L83)</f>
        <v>0</v>
      </c>
      <c r="M83" s="181">
        <f>$C83*1.5*('ENTER HRS HERE'!M83)</f>
        <v>0</v>
      </c>
      <c r="N83" s="183">
        <f>$C83*('ENTER HRS HERE'!N83)</f>
        <v>0</v>
      </c>
      <c r="O83" s="181">
        <f>$C83*1.5*('ENTER HRS HERE'!O83)</f>
        <v>0</v>
      </c>
      <c r="P83" s="183">
        <f>$C83*('ENTER HRS HERE'!P83)</f>
        <v>0</v>
      </c>
      <c r="Q83" s="181">
        <f>$C83*1.5*('ENTER HRS HERE'!Q83)</f>
        <v>0</v>
      </c>
      <c r="R83" s="183">
        <f>$C83*('ENTER HRS HERE'!R83)</f>
        <v>0</v>
      </c>
      <c r="S83" s="181">
        <f>$C83*1.5*('ENTER HRS HERE'!S83)</f>
        <v>0</v>
      </c>
      <c r="T83" s="183">
        <f>$C83*('ENTER HRS HERE'!T83)</f>
        <v>0</v>
      </c>
      <c r="U83" s="181">
        <f>$C83*1.5*('ENTER HRS HERE'!U83)</f>
        <v>0</v>
      </c>
      <c r="V83" s="183">
        <f>$C83*('ENTER HRS HERE'!V83)</f>
        <v>0</v>
      </c>
      <c r="W83" s="181">
        <f>$C83*1.5*('ENTER HRS HERE'!W83)</f>
        <v>0</v>
      </c>
      <c r="X83" s="183">
        <f>$C83*('ENTER HRS HERE'!X83)</f>
        <v>0</v>
      </c>
      <c r="Y83" s="181">
        <f>$C83*1.5*('ENTER HRS HERE'!Y83)</f>
        <v>0</v>
      </c>
      <c r="Z83" s="183">
        <f>$C83*('ENTER HRS HERE'!Z83)</f>
        <v>0</v>
      </c>
      <c r="AA83" s="181">
        <f>$C83*1.5*('ENTER HRS HERE'!AA83)</f>
        <v>0</v>
      </c>
      <c r="AB83" s="183">
        <f>$C83*('ENTER HRS HERE'!AB83)</f>
        <v>0</v>
      </c>
      <c r="AC83" s="181">
        <f>$C83*1.5*('ENTER HRS HERE'!AC83)</f>
        <v>0</v>
      </c>
      <c r="AD83" s="183">
        <f>$C83*('ENTER HRS HERE'!AD83)</f>
        <v>0</v>
      </c>
      <c r="AE83" s="181">
        <f>$C83*1.5*('ENTER HRS HERE'!AE83)</f>
        <v>0</v>
      </c>
      <c r="AF83" s="183">
        <f>$C83*('ENTER HRS HERE'!AF83)</f>
        <v>0</v>
      </c>
      <c r="AG83" s="181">
        <f>$C83*1.5*('ENTER HRS HERE'!AG83)</f>
        <v>0</v>
      </c>
      <c r="AH83" s="183">
        <f>$C83*('ENTER HRS HERE'!AH83)</f>
        <v>0</v>
      </c>
      <c r="AI83" s="181">
        <f>$C83*1.5*('ENTER HRS HERE'!AI83)</f>
        <v>0</v>
      </c>
      <c r="AJ83" s="183">
        <f>$C83*('ENTER HRS HERE'!AJ83)</f>
        <v>0</v>
      </c>
      <c r="AK83" s="181">
        <f>$C83*1.5*('ENTER HRS HERE'!AK83)</f>
        <v>0</v>
      </c>
      <c r="AL83" s="183">
        <f>$C83*('ENTER HRS HERE'!AL83)</f>
        <v>0</v>
      </c>
      <c r="AM83" s="181">
        <f>$C83*1.5*('ENTER HRS HERE'!AM83)</f>
        <v>0</v>
      </c>
    </row>
    <row r="84" spans="1:39" ht="15.75" thickBot="1">
      <c r="A84" s="198">
        <f>'ENTER HRS HERE'!A84</f>
        <v>0</v>
      </c>
      <c r="B84" s="195">
        <f>'ENTER HRS HERE'!B84</f>
        <v>0</v>
      </c>
      <c r="C84" s="144">
        <f>'ENTER HRS HERE'!C84</f>
        <v>0</v>
      </c>
      <c r="D84" s="276">
        <f t="shared" si="4"/>
        <v>0</v>
      </c>
      <c r="E84" s="277">
        <f t="shared" si="5"/>
        <v>0</v>
      </c>
      <c r="F84" s="180">
        <f>$C84*('ENTER HRS HERE'!F84)</f>
        <v>0</v>
      </c>
      <c r="G84" s="182">
        <f>$C84*1.5*('ENTER HRS HERE'!G84)</f>
        <v>0</v>
      </c>
      <c r="H84" s="183">
        <f>$C84*('ENTER HRS HERE'!H84)</f>
        <v>0</v>
      </c>
      <c r="I84" s="181">
        <f>$C84*1.5*('ENTER HRS HERE'!I84)</f>
        <v>0</v>
      </c>
      <c r="J84" s="183">
        <f>$C84*('ENTER HRS HERE'!J84)</f>
        <v>0</v>
      </c>
      <c r="K84" s="181">
        <f>$C84*1.5*('ENTER HRS HERE'!K84)</f>
        <v>0</v>
      </c>
      <c r="L84" s="183">
        <f>$C84*('ENTER HRS HERE'!L84)</f>
        <v>0</v>
      </c>
      <c r="M84" s="181">
        <f>$C84*1.5*('ENTER HRS HERE'!M84)</f>
        <v>0</v>
      </c>
      <c r="N84" s="183">
        <f>$C84*('ENTER HRS HERE'!N84)</f>
        <v>0</v>
      </c>
      <c r="O84" s="181">
        <f>$C84*1.5*('ENTER HRS HERE'!O84)</f>
        <v>0</v>
      </c>
      <c r="P84" s="183">
        <f>$C84*('ENTER HRS HERE'!P84)</f>
        <v>0</v>
      </c>
      <c r="Q84" s="181">
        <f>$C84*1.5*('ENTER HRS HERE'!Q84)</f>
        <v>0</v>
      </c>
      <c r="R84" s="183">
        <f>$C84*('ENTER HRS HERE'!R84)</f>
        <v>0</v>
      </c>
      <c r="S84" s="181">
        <f>$C84*1.5*('ENTER HRS HERE'!S84)</f>
        <v>0</v>
      </c>
      <c r="T84" s="183">
        <f>$C84*('ENTER HRS HERE'!T84)</f>
        <v>0</v>
      </c>
      <c r="U84" s="181">
        <f>$C84*1.5*('ENTER HRS HERE'!U84)</f>
        <v>0</v>
      </c>
      <c r="V84" s="183">
        <f>$C84*('ENTER HRS HERE'!V84)</f>
        <v>0</v>
      </c>
      <c r="W84" s="181">
        <f>$C84*1.5*('ENTER HRS HERE'!W84)</f>
        <v>0</v>
      </c>
      <c r="X84" s="183">
        <f>$C84*('ENTER HRS HERE'!X84)</f>
        <v>0</v>
      </c>
      <c r="Y84" s="181">
        <f>$C84*1.5*('ENTER HRS HERE'!Y84)</f>
        <v>0</v>
      </c>
      <c r="Z84" s="183">
        <f>$C84*('ENTER HRS HERE'!Z84)</f>
        <v>0</v>
      </c>
      <c r="AA84" s="181">
        <f>$C84*1.5*('ENTER HRS HERE'!AA84)</f>
        <v>0</v>
      </c>
      <c r="AB84" s="183">
        <f>$C84*('ENTER HRS HERE'!AB84)</f>
        <v>0</v>
      </c>
      <c r="AC84" s="181">
        <f>$C84*1.5*('ENTER HRS HERE'!AC84)</f>
        <v>0</v>
      </c>
      <c r="AD84" s="183">
        <f>$C84*('ENTER HRS HERE'!AD84)</f>
        <v>0</v>
      </c>
      <c r="AE84" s="181">
        <f>$C84*1.5*('ENTER HRS HERE'!AE84)</f>
        <v>0</v>
      </c>
      <c r="AF84" s="183">
        <f>$C84*('ENTER HRS HERE'!AF84)</f>
        <v>0</v>
      </c>
      <c r="AG84" s="181">
        <f>$C84*1.5*('ENTER HRS HERE'!AG84)</f>
        <v>0</v>
      </c>
      <c r="AH84" s="183">
        <f>$C84*('ENTER HRS HERE'!AH84)</f>
        <v>0</v>
      </c>
      <c r="AI84" s="181">
        <f>$C84*1.5*('ENTER HRS HERE'!AI84)</f>
        <v>0</v>
      </c>
      <c r="AJ84" s="183">
        <f>$C84*('ENTER HRS HERE'!AJ84)</f>
        <v>0</v>
      </c>
      <c r="AK84" s="181">
        <f>$C84*1.5*('ENTER HRS HERE'!AK84)</f>
        <v>0</v>
      </c>
      <c r="AL84" s="183">
        <f>$C84*('ENTER HRS HERE'!AL84)</f>
        <v>0</v>
      </c>
      <c r="AM84" s="181">
        <f>$C84*1.5*('ENTER HRS HERE'!AM84)</f>
        <v>0</v>
      </c>
    </row>
    <row r="85" spans="1:39" ht="15.75" thickBot="1">
      <c r="A85" s="198">
        <f>'ENTER HRS HERE'!A85</f>
        <v>0</v>
      </c>
      <c r="B85" s="195">
        <f>'ENTER HRS HERE'!B85</f>
        <v>0</v>
      </c>
      <c r="C85" s="144">
        <f>'ENTER HRS HERE'!C85</f>
        <v>0</v>
      </c>
      <c r="D85" s="276">
        <f t="shared" si="4"/>
        <v>0</v>
      </c>
      <c r="E85" s="277">
        <f t="shared" si="5"/>
        <v>0</v>
      </c>
      <c r="F85" s="180">
        <f>$C85*('ENTER HRS HERE'!F85)</f>
        <v>0</v>
      </c>
      <c r="G85" s="182">
        <f>$C85*1.5*('ENTER HRS HERE'!G85)</f>
        <v>0</v>
      </c>
      <c r="H85" s="183">
        <f>$C85*('ENTER HRS HERE'!H85)</f>
        <v>0</v>
      </c>
      <c r="I85" s="181">
        <f>$C85*1.5*('ENTER HRS HERE'!I85)</f>
        <v>0</v>
      </c>
      <c r="J85" s="183">
        <f>$C85*('ENTER HRS HERE'!J85)</f>
        <v>0</v>
      </c>
      <c r="K85" s="181">
        <f>$C85*1.5*('ENTER HRS HERE'!K85)</f>
        <v>0</v>
      </c>
      <c r="L85" s="183">
        <f>$C85*('ENTER HRS HERE'!L85)</f>
        <v>0</v>
      </c>
      <c r="M85" s="181">
        <f>$C85*1.5*('ENTER HRS HERE'!M85)</f>
        <v>0</v>
      </c>
      <c r="N85" s="183">
        <f>$C85*('ENTER HRS HERE'!N85)</f>
        <v>0</v>
      </c>
      <c r="O85" s="181">
        <f>$C85*1.5*('ENTER HRS HERE'!O85)</f>
        <v>0</v>
      </c>
      <c r="P85" s="183">
        <f>$C85*('ENTER HRS HERE'!P85)</f>
        <v>0</v>
      </c>
      <c r="Q85" s="181">
        <f>$C85*1.5*('ENTER HRS HERE'!Q85)</f>
        <v>0</v>
      </c>
      <c r="R85" s="183">
        <f>$C85*('ENTER HRS HERE'!R85)</f>
        <v>0</v>
      </c>
      <c r="S85" s="181">
        <f>$C85*1.5*('ENTER HRS HERE'!S85)</f>
        <v>0</v>
      </c>
      <c r="T85" s="183">
        <f>$C85*('ENTER HRS HERE'!T85)</f>
        <v>0</v>
      </c>
      <c r="U85" s="181">
        <f>$C85*1.5*('ENTER HRS HERE'!U85)</f>
        <v>0</v>
      </c>
      <c r="V85" s="183">
        <f>$C85*('ENTER HRS HERE'!V85)</f>
        <v>0</v>
      </c>
      <c r="W85" s="181">
        <f>$C85*1.5*('ENTER HRS HERE'!W85)</f>
        <v>0</v>
      </c>
      <c r="X85" s="183">
        <f>$C85*('ENTER HRS HERE'!X85)</f>
        <v>0</v>
      </c>
      <c r="Y85" s="181">
        <f>$C85*1.5*('ENTER HRS HERE'!Y85)</f>
        <v>0</v>
      </c>
      <c r="Z85" s="183">
        <f>$C85*('ENTER HRS HERE'!Z85)</f>
        <v>0</v>
      </c>
      <c r="AA85" s="181">
        <f>$C85*1.5*('ENTER HRS HERE'!AA85)</f>
        <v>0</v>
      </c>
      <c r="AB85" s="183">
        <f>$C85*('ENTER HRS HERE'!AB85)</f>
        <v>0</v>
      </c>
      <c r="AC85" s="181">
        <f>$C85*1.5*('ENTER HRS HERE'!AC85)</f>
        <v>0</v>
      </c>
      <c r="AD85" s="183">
        <f>$C85*('ENTER HRS HERE'!AD85)</f>
        <v>0</v>
      </c>
      <c r="AE85" s="181">
        <f>$C85*1.5*('ENTER HRS HERE'!AE85)</f>
        <v>0</v>
      </c>
      <c r="AF85" s="183">
        <f>$C85*('ENTER HRS HERE'!AF85)</f>
        <v>0</v>
      </c>
      <c r="AG85" s="181">
        <f>$C85*1.5*('ENTER HRS HERE'!AG85)</f>
        <v>0</v>
      </c>
      <c r="AH85" s="183">
        <f>$C85*('ENTER HRS HERE'!AH85)</f>
        <v>0</v>
      </c>
      <c r="AI85" s="181">
        <f>$C85*1.5*('ENTER HRS HERE'!AI85)</f>
        <v>0</v>
      </c>
      <c r="AJ85" s="183">
        <f>$C85*('ENTER HRS HERE'!AJ85)</f>
        <v>0</v>
      </c>
      <c r="AK85" s="181">
        <f>$C85*1.5*('ENTER HRS HERE'!AK85)</f>
        <v>0</v>
      </c>
      <c r="AL85" s="183">
        <f>$C85*('ENTER HRS HERE'!AL85)</f>
        <v>0</v>
      </c>
      <c r="AM85" s="181">
        <f>$C85*1.5*('ENTER HRS HERE'!AM85)</f>
        <v>0</v>
      </c>
    </row>
    <row r="86" spans="1:39" ht="15.75" thickBot="1">
      <c r="A86" s="198">
        <f>'ENTER HRS HERE'!A86</f>
        <v>0</v>
      </c>
      <c r="B86" s="195">
        <f>'ENTER HRS HERE'!B86</f>
        <v>0</v>
      </c>
      <c r="C86" s="144">
        <f>'ENTER HRS HERE'!C86</f>
        <v>0</v>
      </c>
      <c r="D86" s="276">
        <f t="shared" si="4"/>
        <v>0</v>
      </c>
      <c r="E86" s="277">
        <f t="shared" si="5"/>
        <v>0</v>
      </c>
      <c r="F86" s="180">
        <f>$C86*('ENTER HRS HERE'!F86)</f>
        <v>0</v>
      </c>
      <c r="G86" s="182">
        <f>$C86*1.5*('ENTER HRS HERE'!G86)</f>
        <v>0</v>
      </c>
      <c r="H86" s="183">
        <f>$C86*('ENTER HRS HERE'!H86)</f>
        <v>0</v>
      </c>
      <c r="I86" s="181">
        <f>$C86*1.5*('ENTER HRS HERE'!I86)</f>
        <v>0</v>
      </c>
      <c r="J86" s="183">
        <f>$C86*('ENTER HRS HERE'!J86)</f>
        <v>0</v>
      </c>
      <c r="K86" s="181">
        <f>$C86*1.5*('ENTER HRS HERE'!K86)</f>
        <v>0</v>
      </c>
      <c r="L86" s="183">
        <f>$C86*('ENTER HRS HERE'!L86)</f>
        <v>0</v>
      </c>
      <c r="M86" s="181">
        <f>$C86*1.5*('ENTER HRS HERE'!M86)</f>
        <v>0</v>
      </c>
      <c r="N86" s="183">
        <f>$C86*('ENTER HRS HERE'!N86)</f>
        <v>0</v>
      </c>
      <c r="O86" s="181">
        <f>$C86*1.5*('ENTER HRS HERE'!O86)</f>
        <v>0</v>
      </c>
      <c r="P86" s="183">
        <f>$C86*('ENTER HRS HERE'!P86)</f>
        <v>0</v>
      </c>
      <c r="Q86" s="181">
        <f>$C86*1.5*('ENTER HRS HERE'!Q86)</f>
        <v>0</v>
      </c>
      <c r="R86" s="183">
        <f>$C86*('ENTER HRS HERE'!R86)</f>
        <v>0</v>
      </c>
      <c r="S86" s="181">
        <f>$C86*1.5*('ENTER HRS HERE'!S86)</f>
        <v>0</v>
      </c>
      <c r="T86" s="183">
        <f>$C86*('ENTER HRS HERE'!T86)</f>
        <v>0</v>
      </c>
      <c r="U86" s="181">
        <f>$C86*1.5*('ENTER HRS HERE'!U86)</f>
        <v>0</v>
      </c>
      <c r="V86" s="183">
        <f>$C86*('ENTER HRS HERE'!V86)</f>
        <v>0</v>
      </c>
      <c r="W86" s="181">
        <f>$C86*1.5*('ENTER HRS HERE'!W86)</f>
        <v>0</v>
      </c>
      <c r="X86" s="183">
        <f>$C86*('ENTER HRS HERE'!X86)</f>
        <v>0</v>
      </c>
      <c r="Y86" s="181">
        <f>$C86*1.5*('ENTER HRS HERE'!Y86)</f>
        <v>0</v>
      </c>
      <c r="Z86" s="183">
        <f>$C86*('ENTER HRS HERE'!Z86)</f>
        <v>0</v>
      </c>
      <c r="AA86" s="181">
        <f>$C86*1.5*('ENTER HRS HERE'!AA86)</f>
        <v>0</v>
      </c>
      <c r="AB86" s="183">
        <f>$C86*('ENTER HRS HERE'!AB86)</f>
        <v>0</v>
      </c>
      <c r="AC86" s="181">
        <f>$C86*1.5*('ENTER HRS HERE'!AC86)</f>
        <v>0</v>
      </c>
      <c r="AD86" s="183">
        <f>$C86*('ENTER HRS HERE'!AD86)</f>
        <v>0</v>
      </c>
      <c r="AE86" s="181">
        <f>$C86*1.5*('ENTER HRS HERE'!AE86)</f>
        <v>0</v>
      </c>
      <c r="AF86" s="183">
        <f>$C86*('ENTER HRS HERE'!AF86)</f>
        <v>0</v>
      </c>
      <c r="AG86" s="181">
        <f>$C86*1.5*('ENTER HRS HERE'!AG86)</f>
        <v>0</v>
      </c>
      <c r="AH86" s="183">
        <f>$C86*('ENTER HRS HERE'!AH86)</f>
        <v>0</v>
      </c>
      <c r="AI86" s="181">
        <f>$C86*1.5*('ENTER HRS HERE'!AI86)</f>
        <v>0</v>
      </c>
      <c r="AJ86" s="183">
        <f>$C86*('ENTER HRS HERE'!AJ86)</f>
        <v>0</v>
      </c>
      <c r="AK86" s="181">
        <f>$C86*1.5*('ENTER HRS HERE'!AK86)</f>
        <v>0</v>
      </c>
      <c r="AL86" s="183">
        <f>$C86*('ENTER HRS HERE'!AL86)</f>
        <v>0</v>
      </c>
      <c r="AM86" s="181">
        <f>$C86*1.5*('ENTER HRS HERE'!AM86)</f>
        <v>0</v>
      </c>
    </row>
    <row r="87" spans="1:39" ht="15.75" thickBot="1">
      <c r="A87" s="198">
        <f>'ENTER HRS HERE'!A87</f>
        <v>0</v>
      </c>
      <c r="B87" s="195">
        <f>'ENTER HRS HERE'!B87</f>
        <v>0</v>
      </c>
      <c r="C87" s="144">
        <f>'ENTER HRS HERE'!C87</f>
        <v>0</v>
      </c>
      <c r="D87" s="276">
        <f t="shared" si="4"/>
        <v>0</v>
      </c>
      <c r="E87" s="277">
        <f t="shared" si="5"/>
        <v>0</v>
      </c>
      <c r="F87" s="180">
        <f>$C87*('ENTER HRS HERE'!F87)</f>
        <v>0</v>
      </c>
      <c r="G87" s="182">
        <f>$C87*1.5*('ENTER HRS HERE'!G87)</f>
        <v>0</v>
      </c>
      <c r="H87" s="183">
        <f>$C87*('ENTER HRS HERE'!H87)</f>
        <v>0</v>
      </c>
      <c r="I87" s="181">
        <f>$C87*1.5*('ENTER HRS HERE'!I87)</f>
        <v>0</v>
      </c>
      <c r="J87" s="183">
        <f>$C87*('ENTER HRS HERE'!J87)</f>
        <v>0</v>
      </c>
      <c r="K87" s="181">
        <f>$C87*1.5*('ENTER HRS HERE'!K87)</f>
        <v>0</v>
      </c>
      <c r="L87" s="183">
        <f>$C87*('ENTER HRS HERE'!L87)</f>
        <v>0</v>
      </c>
      <c r="M87" s="181">
        <f>$C87*1.5*('ENTER HRS HERE'!M87)</f>
        <v>0</v>
      </c>
      <c r="N87" s="183">
        <f>$C87*('ENTER HRS HERE'!N87)</f>
        <v>0</v>
      </c>
      <c r="O87" s="181">
        <f>$C87*1.5*('ENTER HRS HERE'!O87)</f>
        <v>0</v>
      </c>
      <c r="P87" s="183">
        <f>$C87*('ENTER HRS HERE'!P87)</f>
        <v>0</v>
      </c>
      <c r="Q87" s="181">
        <f>$C87*1.5*('ENTER HRS HERE'!Q87)</f>
        <v>0</v>
      </c>
      <c r="R87" s="183">
        <f>$C87*('ENTER HRS HERE'!R87)</f>
        <v>0</v>
      </c>
      <c r="S87" s="181">
        <f>$C87*1.5*('ENTER HRS HERE'!S87)</f>
        <v>0</v>
      </c>
      <c r="T87" s="183">
        <f>$C87*('ENTER HRS HERE'!T87)</f>
        <v>0</v>
      </c>
      <c r="U87" s="181">
        <f>$C87*1.5*('ENTER HRS HERE'!U87)</f>
        <v>0</v>
      </c>
      <c r="V87" s="183">
        <f>$C87*('ENTER HRS HERE'!V87)</f>
        <v>0</v>
      </c>
      <c r="W87" s="181">
        <f>$C87*1.5*('ENTER HRS HERE'!W87)</f>
        <v>0</v>
      </c>
      <c r="X87" s="183">
        <f>$C87*('ENTER HRS HERE'!X87)</f>
        <v>0</v>
      </c>
      <c r="Y87" s="181">
        <f>$C87*1.5*('ENTER HRS HERE'!Y87)</f>
        <v>0</v>
      </c>
      <c r="Z87" s="183">
        <f>$C87*('ENTER HRS HERE'!Z87)</f>
        <v>0</v>
      </c>
      <c r="AA87" s="181">
        <f>$C87*1.5*('ENTER HRS HERE'!AA87)</f>
        <v>0</v>
      </c>
      <c r="AB87" s="183">
        <f>$C87*('ENTER HRS HERE'!AB87)</f>
        <v>0</v>
      </c>
      <c r="AC87" s="181">
        <f>$C87*1.5*('ENTER HRS HERE'!AC87)</f>
        <v>0</v>
      </c>
      <c r="AD87" s="183">
        <f>$C87*('ENTER HRS HERE'!AD87)</f>
        <v>0</v>
      </c>
      <c r="AE87" s="181">
        <f>$C87*1.5*('ENTER HRS HERE'!AE87)</f>
        <v>0</v>
      </c>
      <c r="AF87" s="183">
        <f>$C87*('ENTER HRS HERE'!AF87)</f>
        <v>0</v>
      </c>
      <c r="AG87" s="181">
        <f>$C87*1.5*('ENTER HRS HERE'!AG87)</f>
        <v>0</v>
      </c>
      <c r="AH87" s="183">
        <f>$C87*('ENTER HRS HERE'!AH87)</f>
        <v>0</v>
      </c>
      <c r="AI87" s="181">
        <f>$C87*1.5*('ENTER HRS HERE'!AI87)</f>
        <v>0</v>
      </c>
      <c r="AJ87" s="183">
        <f>$C87*('ENTER HRS HERE'!AJ87)</f>
        <v>0</v>
      </c>
      <c r="AK87" s="181">
        <f>$C87*1.5*('ENTER HRS HERE'!AK87)</f>
        <v>0</v>
      </c>
      <c r="AL87" s="183">
        <f>$C87*('ENTER HRS HERE'!AL87)</f>
        <v>0</v>
      </c>
      <c r="AM87" s="181">
        <f>$C87*1.5*('ENTER HRS HERE'!AM87)</f>
        <v>0</v>
      </c>
    </row>
    <row r="88" spans="1:39" ht="15.75" thickBot="1">
      <c r="A88" s="198">
        <f>'ENTER HRS HERE'!A88</f>
        <v>0</v>
      </c>
      <c r="B88" s="195">
        <f>'ENTER HRS HERE'!B88</f>
        <v>0</v>
      </c>
      <c r="C88" s="144">
        <f>'ENTER HRS HERE'!C88</f>
        <v>0</v>
      </c>
      <c r="D88" s="276">
        <f t="shared" si="4"/>
        <v>0</v>
      </c>
      <c r="E88" s="277">
        <f t="shared" si="5"/>
        <v>0</v>
      </c>
      <c r="F88" s="180">
        <f>$C88*('ENTER HRS HERE'!F88)</f>
        <v>0</v>
      </c>
      <c r="G88" s="182">
        <f>$C88*1.5*('ENTER HRS HERE'!G88)</f>
        <v>0</v>
      </c>
      <c r="H88" s="183">
        <f>$C88*('ENTER HRS HERE'!H88)</f>
        <v>0</v>
      </c>
      <c r="I88" s="181">
        <f>$C88*1.5*('ENTER HRS HERE'!I88)</f>
        <v>0</v>
      </c>
      <c r="J88" s="183">
        <f>$C88*('ENTER HRS HERE'!J88)</f>
        <v>0</v>
      </c>
      <c r="K88" s="181">
        <f>$C88*1.5*('ENTER HRS HERE'!K88)</f>
        <v>0</v>
      </c>
      <c r="L88" s="183">
        <f>$C88*('ENTER HRS HERE'!L88)</f>
        <v>0</v>
      </c>
      <c r="M88" s="181">
        <f>$C88*1.5*('ENTER HRS HERE'!M88)</f>
        <v>0</v>
      </c>
      <c r="N88" s="183">
        <f>$C88*('ENTER HRS HERE'!N88)</f>
        <v>0</v>
      </c>
      <c r="O88" s="181">
        <f>$C88*1.5*('ENTER HRS HERE'!O88)</f>
        <v>0</v>
      </c>
      <c r="P88" s="183">
        <f>$C88*('ENTER HRS HERE'!P88)</f>
        <v>0</v>
      </c>
      <c r="Q88" s="181">
        <f>$C88*1.5*('ENTER HRS HERE'!Q88)</f>
        <v>0</v>
      </c>
      <c r="R88" s="183">
        <f>$C88*('ENTER HRS HERE'!R88)</f>
        <v>0</v>
      </c>
      <c r="S88" s="181">
        <f>$C88*1.5*('ENTER HRS HERE'!S88)</f>
        <v>0</v>
      </c>
      <c r="T88" s="183">
        <f>$C88*('ENTER HRS HERE'!T88)</f>
        <v>0</v>
      </c>
      <c r="U88" s="181">
        <f>$C88*1.5*('ENTER HRS HERE'!U88)</f>
        <v>0</v>
      </c>
      <c r="V88" s="183">
        <f>$C88*('ENTER HRS HERE'!V88)</f>
        <v>0</v>
      </c>
      <c r="W88" s="181">
        <f>$C88*1.5*('ENTER HRS HERE'!W88)</f>
        <v>0</v>
      </c>
      <c r="X88" s="183">
        <f>$C88*('ENTER HRS HERE'!X88)</f>
        <v>0</v>
      </c>
      <c r="Y88" s="181">
        <f>$C88*1.5*('ENTER HRS HERE'!Y88)</f>
        <v>0</v>
      </c>
      <c r="Z88" s="183">
        <f>$C88*('ENTER HRS HERE'!Z88)</f>
        <v>0</v>
      </c>
      <c r="AA88" s="181">
        <f>$C88*1.5*('ENTER HRS HERE'!AA88)</f>
        <v>0</v>
      </c>
      <c r="AB88" s="183">
        <f>$C88*('ENTER HRS HERE'!AB88)</f>
        <v>0</v>
      </c>
      <c r="AC88" s="181">
        <f>$C88*1.5*('ENTER HRS HERE'!AC88)</f>
        <v>0</v>
      </c>
      <c r="AD88" s="183">
        <f>$C88*('ENTER HRS HERE'!AD88)</f>
        <v>0</v>
      </c>
      <c r="AE88" s="181">
        <f>$C88*1.5*('ENTER HRS HERE'!AE88)</f>
        <v>0</v>
      </c>
      <c r="AF88" s="183">
        <f>$C88*('ENTER HRS HERE'!AF88)</f>
        <v>0</v>
      </c>
      <c r="AG88" s="181">
        <f>$C88*1.5*('ENTER HRS HERE'!AG88)</f>
        <v>0</v>
      </c>
      <c r="AH88" s="183">
        <f>$C88*('ENTER HRS HERE'!AH88)</f>
        <v>0</v>
      </c>
      <c r="AI88" s="181">
        <f>$C88*1.5*('ENTER HRS HERE'!AI88)</f>
        <v>0</v>
      </c>
      <c r="AJ88" s="183">
        <f>$C88*('ENTER HRS HERE'!AJ88)</f>
        <v>0</v>
      </c>
      <c r="AK88" s="181">
        <f>$C88*1.5*('ENTER HRS HERE'!AK88)</f>
        <v>0</v>
      </c>
      <c r="AL88" s="183">
        <f>$C88*('ENTER HRS HERE'!AL88)</f>
        <v>0</v>
      </c>
      <c r="AM88" s="181">
        <f>$C88*1.5*('ENTER HRS HERE'!AM88)</f>
        <v>0</v>
      </c>
    </row>
    <row r="89" spans="1:39" ht="15.75" thickBot="1">
      <c r="A89" s="198">
        <f>'ENTER HRS HERE'!A89</f>
        <v>0</v>
      </c>
      <c r="B89" s="195">
        <f>'ENTER HRS HERE'!B89</f>
        <v>0</v>
      </c>
      <c r="C89" s="144">
        <f>'ENTER HRS HERE'!C89</f>
        <v>0</v>
      </c>
      <c r="D89" s="276">
        <f t="shared" si="4"/>
        <v>0</v>
      </c>
      <c r="E89" s="277">
        <f t="shared" si="5"/>
        <v>0</v>
      </c>
      <c r="F89" s="180">
        <f>$C89*('ENTER HRS HERE'!F89)</f>
        <v>0</v>
      </c>
      <c r="G89" s="182">
        <f>$C89*1.5*('ENTER HRS HERE'!G89)</f>
        <v>0</v>
      </c>
      <c r="H89" s="183">
        <f>$C89*('ENTER HRS HERE'!H89)</f>
        <v>0</v>
      </c>
      <c r="I89" s="181">
        <f>$C89*1.5*('ENTER HRS HERE'!I89)</f>
        <v>0</v>
      </c>
      <c r="J89" s="183">
        <f>$C89*('ENTER HRS HERE'!J89)</f>
        <v>0</v>
      </c>
      <c r="K89" s="181">
        <f>$C89*1.5*('ENTER HRS HERE'!K89)</f>
        <v>0</v>
      </c>
      <c r="L89" s="183">
        <f>$C89*('ENTER HRS HERE'!L89)</f>
        <v>0</v>
      </c>
      <c r="M89" s="181">
        <f>$C89*1.5*('ENTER HRS HERE'!M89)</f>
        <v>0</v>
      </c>
      <c r="N89" s="183">
        <f>$C89*('ENTER HRS HERE'!N89)</f>
        <v>0</v>
      </c>
      <c r="O89" s="181">
        <f>$C89*1.5*('ENTER HRS HERE'!O89)</f>
        <v>0</v>
      </c>
      <c r="P89" s="183">
        <f>$C89*('ENTER HRS HERE'!P89)</f>
        <v>0</v>
      </c>
      <c r="Q89" s="181">
        <f>$C89*1.5*('ENTER HRS HERE'!Q89)</f>
        <v>0</v>
      </c>
      <c r="R89" s="183">
        <f>$C89*('ENTER HRS HERE'!R89)</f>
        <v>0</v>
      </c>
      <c r="S89" s="181">
        <f>$C89*1.5*('ENTER HRS HERE'!S89)</f>
        <v>0</v>
      </c>
      <c r="T89" s="183">
        <f>$C89*('ENTER HRS HERE'!T89)</f>
        <v>0</v>
      </c>
      <c r="U89" s="181">
        <f>$C89*1.5*('ENTER HRS HERE'!U89)</f>
        <v>0</v>
      </c>
      <c r="V89" s="183">
        <f>$C89*('ENTER HRS HERE'!V89)</f>
        <v>0</v>
      </c>
      <c r="W89" s="181">
        <f>$C89*1.5*('ENTER HRS HERE'!W89)</f>
        <v>0</v>
      </c>
      <c r="X89" s="183">
        <f>$C89*('ENTER HRS HERE'!X89)</f>
        <v>0</v>
      </c>
      <c r="Y89" s="181">
        <f>$C89*1.5*('ENTER HRS HERE'!Y89)</f>
        <v>0</v>
      </c>
      <c r="Z89" s="183">
        <f>$C89*('ENTER HRS HERE'!Z89)</f>
        <v>0</v>
      </c>
      <c r="AA89" s="181">
        <f>$C89*1.5*('ENTER HRS HERE'!AA89)</f>
        <v>0</v>
      </c>
      <c r="AB89" s="183">
        <f>$C89*('ENTER HRS HERE'!AB89)</f>
        <v>0</v>
      </c>
      <c r="AC89" s="181">
        <f>$C89*1.5*('ENTER HRS HERE'!AC89)</f>
        <v>0</v>
      </c>
      <c r="AD89" s="183">
        <f>$C89*('ENTER HRS HERE'!AD89)</f>
        <v>0</v>
      </c>
      <c r="AE89" s="181">
        <f>$C89*1.5*('ENTER HRS HERE'!AE89)</f>
        <v>0</v>
      </c>
      <c r="AF89" s="183">
        <f>$C89*('ENTER HRS HERE'!AF89)</f>
        <v>0</v>
      </c>
      <c r="AG89" s="181">
        <f>$C89*1.5*('ENTER HRS HERE'!AG89)</f>
        <v>0</v>
      </c>
      <c r="AH89" s="183">
        <f>$C89*('ENTER HRS HERE'!AH89)</f>
        <v>0</v>
      </c>
      <c r="AI89" s="181">
        <f>$C89*1.5*('ENTER HRS HERE'!AI89)</f>
        <v>0</v>
      </c>
      <c r="AJ89" s="183">
        <f>$C89*('ENTER HRS HERE'!AJ89)</f>
        <v>0</v>
      </c>
      <c r="AK89" s="181">
        <f>$C89*1.5*('ENTER HRS HERE'!AK89)</f>
        <v>0</v>
      </c>
      <c r="AL89" s="183">
        <f>$C89*('ENTER HRS HERE'!AL89)</f>
        <v>0</v>
      </c>
      <c r="AM89" s="181">
        <f>$C89*1.5*('ENTER HRS HERE'!AM89)</f>
        <v>0</v>
      </c>
    </row>
    <row r="90" spans="1:39" ht="15.75" thickBot="1">
      <c r="A90" s="198">
        <f>'ENTER HRS HERE'!A90</f>
        <v>0</v>
      </c>
      <c r="B90" s="195">
        <f>'ENTER HRS HERE'!B90</f>
        <v>0</v>
      </c>
      <c r="C90" s="144">
        <f>'ENTER HRS HERE'!C90</f>
        <v>0</v>
      </c>
      <c r="D90" s="276">
        <f t="shared" si="4"/>
        <v>0</v>
      </c>
      <c r="E90" s="277">
        <f t="shared" si="5"/>
        <v>0</v>
      </c>
      <c r="F90" s="180">
        <f>$C90*('ENTER HRS HERE'!F90)</f>
        <v>0</v>
      </c>
      <c r="G90" s="182">
        <f>$C90*1.5*('ENTER HRS HERE'!G90)</f>
        <v>0</v>
      </c>
      <c r="H90" s="183">
        <f>$C90*('ENTER HRS HERE'!H90)</f>
        <v>0</v>
      </c>
      <c r="I90" s="181">
        <f>$C90*1.5*('ENTER HRS HERE'!I90)</f>
        <v>0</v>
      </c>
      <c r="J90" s="183">
        <f>$C90*('ENTER HRS HERE'!J90)</f>
        <v>0</v>
      </c>
      <c r="K90" s="181">
        <f>$C90*1.5*('ENTER HRS HERE'!K90)</f>
        <v>0</v>
      </c>
      <c r="L90" s="183">
        <f>$C90*('ENTER HRS HERE'!L90)</f>
        <v>0</v>
      </c>
      <c r="M90" s="181">
        <f>$C90*1.5*('ENTER HRS HERE'!M90)</f>
        <v>0</v>
      </c>
      <c r="N90" s="183">
        <f>$C90*('ENTER HRS HERE'!N90)</f>
        <v>0</v>
      </c>
      <c r="O90" s="181">
        <f>$C90*1.5*('ENTER HRS HERE'!O90)</f>
        <v>0</v>
      </c>
      <c r="P90" s="183">
        <f>$C90*('ENTER HRS HERE'!P90)</f>
        <v>0</v>
      </c>
      <c r="Q90" s="181">
        <f>$C90*1.5*('ENTER HRS HERE'!Q90)</f>
        <v>0</v>
      </c>
      <c r="R90" s="183">
        <f>$C90*('ENTER HRS HERE'!R90)</f>
        <v>0</v>
      </c>
      <c r="S90" s="181">
        <f>$C90*1.5*('ENTER HRS HERE'!S90)</f>
        <v>0</v>
      </c>
      <c r="T90" s="183">
        <f>$C90*('ENTER HRS HERE'!T90)</f>
        <v>0</v>
      </c>
      <c r="U90" s="181">
        <f>$C90*1.5*('ENTER HRS HERE'!U90)</f>
        <v>0</v>
      </c>
      <c r="V90" s="183">
        <f>$C90*('ENTER HRS HERE'!V90)</f>
        <v>0</v>
      </c>
      <c r="W90" s="181">
        <f>$C90*1.5*('ENTER HRS HERE'!W90)</f>
        <v>0</v>
      </c>
      <c r="X90" s="183">
        <f>$C90*('ENTER HRS HERE'!X90)</f>
        <v>0</v>
      </c>
      <c r="Y90" s="181">
        <f>$C90*1.5*('ENTER HRS HERE'!Y90)</f>
        <v>0</v>
      </c>
      <c r="Z90" s="183">
        <f>$C90*('ENTER HRS HERE'!Z90)</f>
        <v>0</v>
      </c>
      <c r="AA90" s="181">
        <f>$C90*1.5*('ENTER HRS HERE'!AA90)</f>
        <v>0</v>
      </c>
      <c r="AB90" s="183">
        <f>$C90*('ENTER HRS HERE'!AB90)</f>
        <v>0</v>
      </c>
      <c r="AC90" s="181">
        <f>$C90*1.5*('ENTER HRS HERE'!AC90)</f>
        <v>0</v>
      </c>
      <c r="AD90" s="183">
        <f>$C90*('ENTER HRS HERE'!AD90)</f>
        <v>0</v>
      </c>
      <c r="AE90" s="181">
        <f>$C90*1.5*('ENTER HRS HERE'!AE90)</f>
        <v>0</v>
      </c>
      <c r="AF90" s="183">
        <f>$C90*('ENTER HRS HERE'!AF90)</f>
        <v>0</v>
      </c>
      <c r="AG90" s="181">
        <f>$C90*1.5*('ENTER HRS HERE'!AG90)</f>
        <v>0</v>
      </c>
      <c r="AH90" s="183">
        <f>$C90*('ENTER HRS HERE'!AH90)</f>
        <v>0</v>
      </c>
      <c r="AI90" s="181">
        <f>$C90*1.5*('ENTER HRS HERE'!AI90)</f>
        <v>0</v>
      </c>
      <c r="AJ90" s="183">
        <f>$C90*('ENTER HRS HERE'!AJ90)</f>
        <v>0</v>
      </c>
      <c r="AK90" s="181">
        <f>$C90*1.5*('ENTER HRS HERE'!AK90)</f>
        <v>0</v>
      </c>
      <c r="AL90" s="183">
        <f>$C90*('ENTER HRS HERE'!AL90)</f>
        <v>0</v>
      </c>
      <c r="AM90" s="181">
        <f>$C90*1.5*('ENTER HRS HERE'!AM90)</f>
        <v>0</v>
      </c>
    </row>
    <row r="91" spans="1:39" ht="15.75" thickBot="1">
      <c r="A91" s="198">
        <f>'ENTER HRS HERE'!A91</f>
        <v>0</v>
      </c>
      <c r="B91" s="195">
        <f>'ENTER HRS HERE'!B91</f>
        <v>0</v>
      </c>
      <c r="C91" s="144">
        <f>'ENTER HRS HERE'!C91</f>
        <v>0</v>
      </c>
      <c r="D91" s="276">
        <f t="shared" si="4"/>
        <v>0</v>
      </c>
      <c r="E91" s="277">
        <f t="shared" si="5"/>
        <v>0</v>
      </c>
      <c r="F91" s="180">
        <f>$C91*('ENTER HRS HERE'!F91)</f>
        <v>0</v>
      </c>
      <c r="G91" s="182">
        <f>$C91*1.5*('ENTER HRS HERE'!G91)</f>
        <v>0</v>
      </c>
      <c r="H91" s="183">
        <f>$C91*('ENTER HRS HERE'!H91)</f>
        <v>0</v>
      </c>
      <c r="I91" s="181">
        <f>$C91*1.5*('ENTER HRS HERE'!I91)</f>
        <v>0</v>
      </c>
      <c r="J91" s="183">
        <f>$C91*('ENTER HRS HERE'!J91)</f>
        <v>0</v>
      </c>
      <c r="K91" s="181">
        <f>$C91*1.5*('ENTER HRS HERE'!K91)</f>
        <v>0</v>
      </c>
      <c r="L91" s="183">
        <f>$C91*('ENTER HRS HERE'!L91)</f>
        <v>0</v>
      </c>
      <c r="M91" s="181">
        <f>$C91*1.5*('ENTER HRS HERE'!M91)</f>
        <v>0</v>
      </c>
      <c r="N91" s="183">
        <f>$C91*('ENTER HRS HERE'!N91)</f>
        <v>0</v>
      </c>
      <c r="O91" s="181">
        <f>$C91*1.5*('ENTER HRS HERE'!O91)</f>
        <v>0</v>
      </c>
      <c r="P91" s="183">
        <f>$C91*('ENTER HRS HERE'!P91)</f>
        <v>0</v>
      </c>
      <c r="Q91" s="181">
        <f>$C91*1.5*('ENTER HRS HERE'!Q91)</f>
        <v>0</v>
      </c>
      <c r="R91" s="183">
        <f>$C91*('ENTER HRS HERE'!R91)</f>
        <v>0</v>
      </c>
      <c r="S91" s="181">
        <f>$C91*1.5*('ENTER HRS HERE'!S91)</f>
        <v>0</v>
      </c>
      <c r="T91" s="183">
        <f>$C91*('ENTER HRS HERE'!T91)</f>
        <v>0</v>
      </c>
      <c r="U91" s="181">
        <f>$C91*1.5*('ENTER HRS HERE'!U91)</f>
        <v>0</v>
      </c>
      <c r="V91" s="183">
        <f>$C91*('ENTER HRS HERE'!V91)</f>
        <v>0</v>
      </c>
      <c r="W91" s="181">
        <f>$C91*1.5*('ENTER HRS HERE'!W91)</f>
        <v>0</v>
      </c>
      <c r="X91" s="183">
        <f>$C91*('ENTER HRS HERE'!X91)</f>
        <v>0</v>
      </c>
      <c r="Y91" s="181">
        <f>$C91*1.5*('ENTER HRS HERE'!Y91)</f>
        <v>0</v>
      </c>
      <c r="Z91" s="183">
        <f>$C91*('ENTER HRS HERE'!Z91)</f>
        <v>0</v>
      </c>
      <c r="AA91" s="181">
        <f>$C91*1.5*('ENTER HRS HERE'!AA91)</f>
        <v>0</v>
      </c>
      <c r="AB91" s="183">
        <f>$C91*('ENTER HRS HERE'!AB91)</f>
        <v>0</v>
      </c>
      <c r="AC91" s="181">
        <f>$C91*1.5*('ENTER HRS HERE'!AC91)</f>
        <v>0</v>
      </c>
      <c r="AD91" s="183">
        <f>$C91*('ENTER HRS HERE'!AD91)</f>
        <v>0</v>
      </c>
      <c r="AE91" s="181">
        <f>$C91*1.5*('ENTER HRS HERE'!AE91)</f>
        <v>0</v>
      </c>
      <c r="AF91" s="183">
        <f>$C91*('ENTER HRS HERE'!AF91)</f>
        <v>0</v>
      </c>
      <c r="AG91" s="181">
        <f>$C91*1.5*('ENTER HRS HERE'!AG91)</f>
        <v>0</v>
      </c>
      <c r="AH91" s="183">
        <f>$C91*('ENTER HRS HERE'!AH91)</f>
        <v>0</v>
      </c>
      <c r="AI91" s="181">
        <f>$C91*1.5*('ENTER HRS HERE'!AI91)</f>
        <v>0</v>
      </c>
      <c r="AJ91" s="183">
        <f>$C91*('ENTER HRS HERE'!AJ91)</f>
        <v>0</v>
      </c>
      <c r="AK91" s="181">
        <f>$C91*1.5*('ENTER HRS HERE'!AK91)</f>
        <v>0</v>
      </c>
      <c r="AL91" s="183">
        <f>$C91*('ENTER HRS HERE'!AL91)</f>
        <v>0</v>
      </c>
      <c r="AM91" s="181">
        <f>$C91*1.5*('ENTER HRS HERE'!AM91)</f>
        <v>0</v>
      </c>
    </row>
    <row r="92" spans="1:39" ht="15.75" thickBot="1">
      <c r="A92" s="198">
        <f>'ENTER HRS HERE'!A92</f>
        <v>0</v>
      </c>
      <c r="B92" s="195">
        <f>'ENTER HRS HERE'!B92</f>
        <v>0</v>
      </c>
      <c r="C92" s="144">
        <f>'ENTER HRS HERE'!C92</f>
        <v>0</v>
      </c>
      <c r="D92" s="276">
        <f t="shared" si="4"/>
        <v>0</v>
      </c>
      <c r="E92" s="277">
        <f t="shared" si="5"/>
        <v>0</v>
      </c>
      <c r="F92" s="180">
        <f>$C92*('ENTER HRS HERE'!F92)</f>
        <v>0</v>
      </c>
      <c r="G92" s="182">
        <f>$C92*1.5*('ENTER HRS HERE'!G92)</f>
        <v>0</v>
      </c>
      <c r="H92" s="183">
        <f>$C92*('ENTER HRS HERE'!H92)</f>
        <v>0</v>
      </c>
      <c r="I92" s="181">
        <f>$C92*1.5*('ENTER HRS HERE'!I92)</f>
        <v>0</v>
      </c>
      <c r="J92" s="183">
        <f>$C92*('ENTER HRS HERE'!J92)</f>
        <v>0</v>
      </c>
      <c r="K92" s="181">
        <f>$C92*1.5*('ENTER HRS HERE'!K92)</f>
        <v>0</v>
      </c>
      <c r="L92" s="183">
        <f>$C92*('ENTER HRS HERE'!L92)</f>
        <v>0</v>
      </c>
      <c r="M92" s="181">
        <f>$C92*1.5*('ENTER HRS HERE'!M92)</f>
        <v>0</v>
      </c>
      <c r="N92" s="183">
        <f>$C92*('ENTER HRS HERE'!N92)</f>
        <v>0</v>
      </c>
      <c r="O92" s="181">
        <f>$C92*1.5*('ENTER HRS HERE'!O92)</f>
        <v>0</v>
      </c>
      <c r="P92" s="183">
        <f>$C92*('ENTER HRS HERE'!P92)</f>
        <v>0</v>
      </c>
      <c r="Q92" s="181">
        <f>$C92*1.5*('ENTER HRS HERE'!Q92)</f>
        <v>0</v>
      </c>
      <c r="R92" s="183">
        <f>$C92*('ENTER HRS HERE'!R92)</f>
        <v>0</v>
      </c>
      <c r="S92" s="181">
        <f>$C92*1.5*('ENTER HRS HERE'!S92)</f>
        <v>0</v>
      </c>
      <c r="T92" s="183">
        <f>$C92*('ENTER HRS HERE'!T92)</f>
        <v>0</v>
      </c>
      <c r="U92" s="181">
        <f>$C92*1.5*('ENTER HRS HERE'!U92)</f>
        <v>0</v>
      </c>
      <c r="V92" s="183">
        <f>$C92*('ENTER HRS HERE'!V92)</f>
        <v>0</v>
      </c>
      <c r="W92" s="181">
        <f>$C92*1.5*('ENTER HRS HERE'!W92)</f>
        <v>0</v>
      </c>
      <c r="X92" s="183">
        <f>$C92*('ENTER HRS HERE'!X92)</f>
        <v>0</v>
      </c>
      <c r="Y92" s="181">
        <f>$C92*1.5*('ENTER HRS HERE'!Y92)</f>
        <v>0</v>
      </c>
      <c r="Z92" s="183">
        <f>$C92*('ENTER HRS HERE'!Z92)</f>
        <v>0</v>
      </c>
      <c r="AA92" s="181">
        <f>$C92*1.5*('ENTER HRS HERE'!AA92)</f>
        <v>0</v>
      </c>
      <c r="AB92" s="183">
        <f>$C92*('ENTER HRS HERE'!AB92)</f>
        <v>0</v>
      </c>
      <c r="AC92" s="181">
        <f>$C92*1.5*('ENTER HRS HERE'!AC92)</f>
        <v>0</v>
      </c>
      <c r="AD92" s="183">
        <f>$C92*('ENTER HRS HERE'!AD92)</f>
        <v>0</v>
      </c>
      <c r="AE92" s="181">
        <f>$C92*1.5*('ENTER HRS HERE'!AE92)</f>
        <v>0</v>
      </c>
      <c r="AF92" s="183">
        <f>$C92*('ENTER HRS HERE'!AF92)</f>
        <v>0</v>
      </c>
      <c r="AG92" s="181">
        <f>$C92*1.5*('ENTER HRS HERE'!AG92)</f>
        <v>0</v>
      </c>
      <c r="AH92" s="183">
        <f>$C92*('ENTER HRS HERE'!AH92)</f>
        <v>0</v>
      </c>
      <c r="AI92" s="181">
        <f>$C92*1.5*('ENTER HRS HERE'!AI92)</f>
        <v>0</v>
      </c>
      <c r="AJ92" s="183">
        <f>$C92*('ENTER HRS HERE'!AJ92)</f>
        <v>0</v>
      </c>
      <c r="AK92" s="181">
        <f>$C92*1.5*('ENTER HRS HERE'!AK92)</f>
        <v>0</v>
      </c>
      <c r="AL92" s="183">
        <f>$C92*('ENTER HRS HERE'!AL92)</f>
        <v>0</v>
      </c>
      <c r="AM92" s="181">
        <f>$C92*1.5*('ENTER HRS HERE'!AM92)</f>
        <v>0</v>
      </c>
    </row>
    <row r="93" spans="1:39" ht="15.75" thickBot="1">
      <c r="A93" s="198">
        <f>'ENTER HRS HERE'!A93</f>
        <v>0</v>
      </c>
      <c r="B93" s="195">
        <f>'ENTER HRS HERE'!B93</f>
        <v>0</v>
      </c>
      <c r="C93" s="144">
        <f>'ENTER HRS HERE'!C93</f>
        <v>0</v>
      </c>
      <c r="D93" s="276">
        <f t="shared" si="4"/>
        <v>0</v>
      </c>
      <c r="E93" s="277">
        <f t="shared" si="5"/>
        <v>0</v>
      </c>
      <c r="F93" s="180">
        <f>$C93*('ENTER HRS HERE'!F93)</f>
        <v>0</v>
      </c>
      <c r="G93" s="182">
        <f>$C93*1.5*('ENTER HRS HERE'!G93)</f>
        <v>0</v>
      </c>
      <c r="H93" s="183">
        <f>$C93*('ENTER HRS HERE'!H93)</f>
        <v>0</v>
      </c>
      <c r="I93" s="181">
        <f>$C93*1.5*('ENTER HRS HERE'!I93)</f>
        <v>0</v>
      </c>
      <c r="J93" s="183">
        <f>$C93*('ENTER HRS HERE'!J93)</f>
        <v>0</v>
      </c>
      <c r="K93" s="181">
        <f>$C93*1.5*('ENTER HRS HERE'!K93)</f>
        <v>0</v>
      </c>
      <c r="L93" s="183">
        <f>$C93*('ENTER HRS HERE'!L93)</f>
        <v>0</v>
      </c>
      <c r="M93" s="181">
        <f>$C93*1.5*('ENTER HRS HERE'!M93)</f>
        <v>0</v>
      </c>
      <c r="N93" s="183">
        <f>$C93*('ENTER HRS HERE'!N93)</f>
        <v>0</v>
      </c>
      <c r="O93" s="181">
        <f>$C93*1.5*('ENTER HRS HERE'!O93)</f>
        <v>0</v>
      </c>
      <c r="P93" s="183">
        <f>$C93*('ENTER HRS HERE'!P93)</f>
        <v>0</v>
      </c>
      <c r="Q93" s="181">
        <f>$C93*1.5*('ENTER HRS HERE'!Q93)</f>
        <v>0</v>
      </c>
      <c r="R93" s="183">
        <f>$C93*('ENTER HRS HERE'!R93)</f>
        <v>0</v>
      </c>
      <c r="S93" s="181">
        <f>$C93*1.5*('ENTER HRS HERE'!S93)</f>
        <v>0</v>
      </c>
      <c r="T93" s="183">
        <f>$C93*('ENTER HRS HERE'!T93)</f>
        <v>0</v>
      </c>
      <c r="U93" s="181">
        <f>$C93*1.5*('ENTER HRS HERE'!U93)</f>
        <v>0</v>
      </c>
      <c r="V93" s="183">
        <f>$C93*('ENTER HRS HERE'!V93)</f>
        <v>0</v>
      </c>
      <c r="W93" s="181">
        <f>$C93*1.5*('ENTER HRS HERE'!W93)</f>
        <v>0</v>
      </c>
      <c r="X93" s="183">
        <f>$C93*('ENTER HRS HERE'!X93)</f>
        <v>0</v>
      </c>
      <c r="Y93" s="181">
        <f>$C93*1.5*('ENTER HRS HERE'!Y93)</f>
        <v>0</v>
      </c>
      <c r="Z93" s="183">
        <f>$C93*('ENTER HRS HERE'!Z93)</f>
        <v>0</v>
      </c>
      <c r="AA93" s="181">
        <f>$C93*1.5*('ENTER HRS HERE'!AA93)</f>
        <v>0</v>
      </c>
      <c r="AB93" s="183">
        <f>$C93*('ENTER HRS HERE'!AB93)</f>
        <v>0</v>
      </c>
      <c r="AC93" s="181">
        <f>$C93*1.5*('ENTER HRS HERE'!AC93)</f>
        <v>0</v>
      </c>
      <c r="AD93" s="183">
        <f>$C93*('ENTER HRS HERE'!AD93)</f>
        <v>0</v>
      </c>
      <c r="AE93" s="181">
        <f>$C93*1.5*('ENTER HRS HERE'!AE93)</f>
        <v>0</v>
      </c>
      <c r="AF93" s="183">
        <f>$C93*('ENTER HRS HERE'!AF93)</f>
        <v>0</v>
      </c>
      <c r="AG93" s="181">
        <f>$C93*1.5*('ENTER HRS HERE'!AG93)</f>
        <v>0</v>
      </c>
      <c r="AH93" s="183">
        <f>$C93*('ENTER HRS HERE'!AH93)</f>
        <v>0</v>
      </c>
      <c r="AI93" s="181">
        <f>$C93*1.5*('ENTER HRS HERE'!AI93)</f>
        <v>0</v>
      </c>
      <c r="AJ93" s="183">
        <f>$C93*('ENTER HRS HERE'!AJ93)</f>
        <v>0</v>
      </c>
      <c r="AK93" s="181">
        <f>$C93*1.5*('ENTER HRS HERE'!AK93)</f>
        <v>0</v>
      </c>
      <c r="AL93" s="183">
        <f>$C93*('ENTER HRS HERE'!AL93)</f>
        <v>0</v>
      </c>
      <c r="AM93" s="181">
        <f>$C93*1.5*('ENTER HRS HERE'!AM93)</f>
        <v>0</v>
      </c>
    </row>
    <row r="94" spans="1:39" ht="15.75" thickBot="1">
      <c r="A94" s="198">
        <f>'ENTER HRS HERE'!A94</f>
        <v>0</v>
      </c>
      <c r="B94" s="195">
        <f>'ENTER HRS HERE'!B94</f>
        <v>0</v>
      </c>
      <c r="C94" s="144">
        <f>'ENTER HRS HERE'!C94</f>
        <v>0</v>
      </c>
      <c r="D94" s="276">
        <f t="shared" si="4"/>
        <v>0</v>
      </c>
      <c r="E94" s="277">
        <f t="shared" si="5"/>
        <v>0</v>
      </c>
      <c r="F94" s="180">
        <f>$C94*('ENTER HRS HERE'!F94)</f>
        <v>0</v>
      </c>
      <c r="G94" s="182">
        <f>$C94*1.5*('ENTER HRS HERE'!G94)</f>
        <v>0</v>
      </c>
      <c r="H94" s="183">
        <f>$C94*('ENTER HRS HERE'!H94)</f>
        <v>0</v>
      </c>
      <c r="I94" s="181">
        <f>$C94*1.5*('ENTER HRS HERE'!I94)</f>
        <v>0</v>
      </c>
      <c r="J94" s="183">
        <f>$C94*('ENTER HRS HERE'!J94)</f>
        <v>0</v>
      </c>
      <c r="K94" s="181">
        <f>$C94*1.5*('ENTER HRS HERE'!K94)</f>
        <v>0</v>
      </c>
      <c r="L94" s="183">
        <f>$C94*('ENTER HRS HERE'!L94)</f>
        <v>0</v>
      </c>
      <c r="M94" s="181">
        <f>$C94*1.5*('ENTER HRS HERE'!M94)</f>
        <v>0</v>
      </c>
      <c r="N94" s="183">
        <f>$C94*('ENTER HRS HERE'!N94)</f>
        <v>0</v>
      </c>
      <c r="O94" s="181">
        <f>$C94*1.5*('ENTER HRS HERE'!O94)</f>
        <v>0</v>
      </c>
      <c r="P94" s="183">
        <f>$C94*('ENTER HRS HERE'!P94)</f>
        <v>0</v>
      </c>
      <c r="Q94" s="181">
        <f>$C94*1.5*('ENTER HRS HERE'!Q94)</f>
        <v>0</v>
      </c>
      <c r="R94" s="183">
        <f>$C94*('ENTER HRS HERE'!R94)</f>
        <v>0</v>
      </c>
      <c r="S94" s="181">
        <f>$C94*1.5*('ENTER HRS HERE'!S94)</f>
        <v>0</v>
      </c>
      <c r="T94" s="183">
        <f>$C94*('ENTER HRS HERE'!T94)</f>
        <v>0</v>
      </c>
      <c r="U94" s="181">
        <f>$C94*1.5*('ENTER HRS HERE'!U94)</f>
        <v>0</v>
      </c>
      <c r="V94" s="183">
        <f>$C94*('ENTER HRS HERE'!V94)</f>
        <v>0</v>
      </c>
      <c r="W94" s="181">
        <f>$C94*1.5*('ENTER HRS HERE'!W94)</f>
        <v>0</v>
      </c>
      <c r="X94" s="183">
        <f>$C94*('ENTER HRS HERE'!X94)</f>
        <v>0</v>
      </c>
      <c r="Y94" s="181">
        <f>$C94*1.5*('ENTER HRS HERE'!Y94)</f>
        <v>0</v>
      </c>
      <c r="Z94" s="183">
        <f>$C94*('ENTER HRS HERE'!Z94)</f>
        <v>0</v>
      </c>
      <c r="AA94" s="181">
        <f>$C94*1.5*('ENTER HRS HERE'!AA94)</f>
        <v>0</v>
      </c>
      <c r="AB94" s="183">
        <f>$C94*('ENTER HRS HERE'!AB94)</f>
        <v>0</v>
      </c>
      <c r="AC94" s="181">
        <f>$C94*1.5*('ENTER HRS HERE'!AC94)</f>
        <v>0</v>
      </c>
      <c r="AD94" s="183">
        <f>$C94*('ENTER HRS HERE'!AD94)</f>
        <v>0</v>
      </c>
      <c r="AE94" s="181">
        <f>$C94*1.5*('ENTER HRS HERE'!AE94)</f>
        <v>0</v>
      </c>
      <c r="AF94" s="183">
        <f>$C94*('ENTER HRS HERE'!AF94)</f>
        <v>0</v>
      </c>
      <c r="AG94" s="181">
        <f>$C94*1.5*('ENTER HRS HERE'!AG94)</f>
        <v>0</v>
      </c>
      <c r="AH94" s="183">
        <f>$C94*('ENTER HRS HERE'!AH94)</f>
        <v>0</v>
      </c>
      <c r="AI94" s="181">
        <f>$C94*1.5*('ENTER HRS HERE'!AI94)</f>
        <v>0</v>
      </c>
      <c r="AJ94" s="183">
        <f>$C94*('ENTER HRS HERE'!AJ94)</f>
        <v>0</v>
      </c>
      <c r="AK94" s="181">
        <f>$C94*1.5*('ENTER HRS HERE'!AK94)</f>
        <v>0</v>
      </c>
      <c r="AL94" s="183">
        <f>$C94*('ENTER HRS HERE'!AL94)</f>
        <v>0</v>
      </c>
      <c r="AM94" s="181">
        <f>$C94*1.5*('ENTER HRS HERE'!AM94)</f>
        <v>0</v>
      </c>
    </row>
    <row r="95" spans="1:39" ht="15.75" thickBot="1">
      <c r="A95" s="198">
        <f>'ENTER HRS HERE'!A95</f>
        <v>0</v>
      </c>
      <c r="B95" s="195">
        <f>'ENTER HRS HERE'!B95</f>
        <v>0</v>
      </c>
      <c r="C95" s="144">
        <f>'ENTER HRS HERE'!C95</f>
        <v>0</v>
      </c>
      <c r="D95" s="276">
        <f t="shared" si="4"/>
        <v>0</v>
      </c>
      <c r="E95" s="277">
        <f t="shared" si="5"/>
        <v>0</v>
      </c>
      <c r="F95" s="180">
        <f>$C95*('ENTER HRS HERE'!F95)</f>
        <v>0</v>
      </c>
      <c r="G95" s="182">
        <f>$C95*1.5*('ENTER HRS HERE'!G95)</f>
        <v>0</v>
      </c>
      <c r="H95" s="183">
        <f>$C95*('ENTER HRS HERE'!H95)</f>
        <v>0</v>
      </c>
      <c r="I95" s="181">
        <f>$C95*1.5*('ENTER HRS HERE'!I95)</f>
        <v>0</v>
      </c>
      <c r="J95" s="183">
        <f>$C95*('ENTER HRS HERE'!J95)</f>
        <v>0</v>
      </c>
      <c r="K95" s="181">
        <f>$C95*1.5*('ENTER HRS HERE'!K95)</f>
        <v>0</v>
      </c>
      <c r="L95" s="183">
        <f>$C95*('ENTER HRS HERE'!L95)</f>
        <v>0</v>
      </c>
      <c r="M95" s="181">
        <f>$C95*1.5*('ENTER HRS HERE'!M95)</f>
        <v>0</v>
      </c>
      <c r="N95" s="183">
        <f>$C95*('ENTER HRS HERE'!N95)</f>
        <v>0</v>
      </c>
      <c r="O95" s="181">
        <f>$C95*1.5*('ENTER HRS HERE'!O95)</f>
        <v>0</v>
      </c>
      <c r="P95" s="183">
        <f>$C95*('ENTER HRS HERE'!P95)</f>
        <v>0</v>
      </c>
      <c r="Q95" s="181">
        <f>$C95*1.5*('ENTER HRS HERE'!Q95)</f>
        <v>0</v>
      </c>
      <c r="R95" s="183">
        <f>$C95*('ENTER HRS HERE'!R95)</f>
        <v>0</v>
      </c>
      <c r="S95" s="181">
        <f>$C95*1.5*('ENTER HRS HERE'!S95)</f>
        <v>0</v>
      </c>
      <c r="T95" s="183">
        <f>$C95*('ENTER HRS HERE'!T95)</f>
        <v>0</v>
      </c>
      <c r="U95" s="181">
        <f>$C95*1.5*('ENTER HRS HERE'!U95)</f>
        <v>0</v>
      </c>
      <c r="V95" s="183">
        <f>$C95*('ENTER HRS HERE'!V95)</f>
        <v>0</v>
      </c>
      <c r="W95" s="181">
        <f>$C95*1.5*('ENTER HRS HERE'!W95)</f>
        <v>0</v>
      </c>
      <c r="X95" s="183">
        <f>$C95*('ENTER HRS HERE'!X95)</f>
        <v>0</v>
      </c>
      <c r="Y95" s="181">
        <f>$C95*1.5*('ENTER HRS HERE'!Y95)</f>
        <v>0</v>
      </c>
      <c r="Z95" s="183">
        <f>$C95*('ENTER HRS HERE'!Z95)</f>
        <v>0</v>
      </c>
      <c r="AA95" s="181">
        <f>$C95*1.5*('ENTER HRS HERE'!AA95)</f>
        <v>0</v>
      </c>
      <c r="AB95" s="183">
        <f>$C95*('ENTER HRS HERE'!AB95)</f>
        <v>0</v>
      </c>
      <c r="AC95" s="181">
        <f>$C95*1.5*('ENTER HRS HERE'!AC95)</f>
        <v>0</v>
      </c>
      <c r="AD95" s="183">
        <f>$C95*('ENTER HRS HERE'!AD95)</f>
        <v>0</v>
      </c>
      <c r="AE95" s="181">
        <f>$C95*1.5*('ENTER HRS HERE'!AE95)</f>
        <v>0</v>
      </c>
      <c r="AF95" s="183">
        <f>$C95*('ENTER HRS HERE'!AF95)</f>
        <v>0</v>
      </c>
      <c r="AG95" s="181">
        <f>$C95*1.5*('ENTER HRS HERE'!AG95)</f>
        <v>0</v>
      </c>
      <c r="AH95" s="183">
        <f>$C95*('ENTER HRS HERE'!AH95)</f>
        <v>0</v>
      </c>
      <c r="AI95" s="181">
        <f>$C95*1.5*('ENTER HRS HERE'!AI95)</f>
        <v>0</v>
      </c>
      <c r="AJ95" s="183">
        <f>$C95*('ENTER HRS HERE'!AJ95)</f>
        <v>0</v>
      </c>
      <c r="AK95" s="181">
        <f>$C95*1.5*('ENTER HRS HERE'!AK95)</f>
        <v>0</v>
      </c>
      <c r="AL95" s="183">
        <f>$C95*('ENTER HRS HERE'!AL95)</f>
        <v>0</v>
      </c>
      <c r="AM95" s="181">
        <f>$C95*1.5*('ENTER HRS HERE'!AM95)</f>
        <v>0</v>
      </c>
    </row>
    <row r="96" spans="1:39" ht="15.75" thickBot="1">
      <c r="A96" s="198">
        <f>'ENTER HRS HERE'!A96</f>
        <v>0</v>
      </c>
      <c r="B96" s="195">
        <f>'ENTER HRS HERE'!B96</f>
        <v>0</v>
      </c>
      <c r="C96" s="144">
        <f>'ENTER HRS HERE'!C96</f>
        <v>0</v>
      </c>
      <c r="D96" s="276">
        <f t="shared" si="4"/>
        <v>0</v>
      </c>
      <c r="E96" s="277">
        <f t="shared" si="5"/>
        <v>0</v>
      </c>
      <c r="F96" s="180">
        <f>$C96*('ENTER HRS HERE'!F96)</f>
        <v>0</v>
      </c>
      <c r="G96" s="182">
        <f>$C96*1.5*('ENTER HRS HERE'!G96)</f>
        <v>0</v>
      </c>
      <c r="H96" s="183">
        <f>$C96*('ENTER HRS HERE'!H96)</f>
        <v>0</v>
      </c>
      <c r="I96" s="181">
        <f>$C96*1.5*('ENTER HRS HERE'!I96)</f>
        <v>0</v>
      </c>
      <c r="J96" s="183">
        <f>$C96*('ENTER HRS HERE'!J96)</f>
        <v>0</v>
      </c>
      <c r="K96" s="181">
        <f>$C96*1.5*('ENTER HRS HERE'!K96)</f>
        <v>0</v>
      </c>
      <c r="L96" s="183">
        <f>$C96*('ENTER HRS HERE'!L96)</f>
        <v>0</v>
      </c>
      <c r="M96" s="181">
        <f>$C96*1.5*('ENTER HRS HERE'!M96)</f>
        <v>0</v>
      </c>
      <c r="N96" s="183">
        <f>$C96*('ENTER HRS HERE'!N96)</f>
        <v>0</v>
      </c>
      <c r="O96" s="181">
        <f>$C96*1.5*('ENTER HRS HERE'!O96)</f>
        <v>0</v>
      </c>
      <c r="P96" s="183">
        <f>$C96*('ENTER HRS HERE'!P96)</f>
        <v>0</v>
      </c>
      <c r="Q96" s="181">
        <f>$C96*1.5*('ENTER HRS HERE'!Q96)</f>
        <v>0</v>
      </c>
      <c r="R96" s="183">
        <f>$C96*('ENTER HRS HERE'!R96)</f>
        <v>0</v>
      </c>
      <c r="S96" s="181">
        <f>$C96*1.5*('ENTER HRS HERE'!S96)</f>
        <v>0</v>
      </c>
      <c r="T96" s="183">
        <f>$C96*('ENTER HRS HERE'!T96)</f>
        <v>0</v>
      </c>
      <c r="U96" s="181">
        <f>$C96*1.5*('ENTER HRS HERE'!U96)</f>
        <v>0</v>
      </c>
      <c r="V96" s="183">
        <f>$C96*('ENTER HRS HERE'!V96)</f>
        <v>0</v>
      </c>
      <c r="W96" s="181">
        <f>$C96*1.5*('ENTER HRS HERE'!W96)</f>
        <v>0</v>
      </c>
      <c r="X96" s="183">
        <f>$C96*('ENTER HRS HERE'!X96)</f>
        <v>0</v>
      </c>
      <c r="Y96" s="181">
        <f>$C96*1.5*('ENTER HRS HERE'!Y96)</f>
        <v>0</v>
      </c>
      <c r="Z96" s="183">
        <f>$C96*('ENTER HRS HERE'!Z96)</f>
        <v>0</v>
      </c>
      <c r="AA96" s="181">
        <f>$C96*1.5*('ENTER HRS HERE'!AA96)</f>
        <v>0</v>
      </c>
      <c r="AB96" s="183">
        <f>$C96*('ENTER HRS HERE'!AB96)</f>
        <v>0</v>
      </c>
      <c r="AC96" s="181">
        <f>$C96*1.5*('ENTER HRS HERE'!AC96)</f>
        <v>0</v>
      </c>
      <c r="AD96" s="183">
        <f>$C96*('ENTER HRS HERE'!AD96)</f>
        <v>0</v>
      </c>
      <c r="AE96" s="181">
        <f>$C96*1.5*('ENTER HRS HERE'!AE96)</f>
        <v>0</v>
      </c>
      <c r="AF96" s="183">
        <f>$C96*('ENTER HRS HERE'!AF96)</f>
        <v>0</v>
      </c>
      <c r="AG96" s="181">
        <f>$C96*1.5*('ENTER HRS HERE'!AG96)</f>
        <v>0</v>
      </c>
      <c r="AH96" s="183">
        <f>$C96*('ENTER HRS HERE'!AH96)</f>
        <v>0</v>
      </c>
      <c r="AI96" s="181">
        <f>$C96*1.5*('ENTER HRS HERE'!AI96)</f>
        <v>0</v>
      </c>
      <c r="AJ96" s="183">
        <f>$C96*('ENTER HRS HERE'!AJ96)</f>
        <v>0</v>
      </c>
      <c r="AK96" s="181">
        <f>$C96*1.5*('ENTER HRS HERE'!AK96)</f>
        <v>0</v>
      </c>
      <c r="AL96" s="183">
        <f>$C96*('ENTER HRS HERE'!AL96)</f>
        <v>0</v>
      </c>
      <c r="AM96" s="181">
        <f>$C96*1.5*('ENTER HRS HERE'!AM96)</f>
        <v>0</v>
      </c>
    </row>
    <row r="97" spans="1:39" ht="15.75" thickBot="1">
      <c r="A97" s="198">
        <f>'ENTER HRS HERE'!A97</f>
        <v>0</v>
      </c>
      <c r="B97" s="195">
        <f>'ENTER HRS HERE'!B97</f>
        <v>0</v>
      </c>
      <c r="C97" s="144">
        <f>'ENTER HRS HERE'!C97</f>
        <v>0</v>
      </c>
      <c r="D97" s="276">
        <f t="shared" si="4"/>
        <v>0</v>
      </c>
      <c r="E97" s="277">
        <f t="shared" si="5"/>
        <v>0</v>
      </c>
      <c r="F97" s="180">
        <f>$C97*('ENTER HRS HERE'!F97)</f>
        <v>0</v>
      </c>
      <c r="G97" s="182">
        <f>$C97*1.5*('ENTER HRS HERE'!G97)</f>
        <v>0</v>
      </c>
      <c r="H97" s="183">
        <f>$C97*('ENTER HRS HERE'!H97)</f>
        <v>0</v>
      </c>
      <c r="I97" s="181">
        <f>$C97*1.5*('ENTER HRS HERE'!I97)</f>
        <v>0</v>
      </c>
      <c r="J97" s="183">
        <f>$C97*('ENTER HRS HERE'!J97)</f>
        <v>0</v>
      </c>
      <c r="K97" s="181">
        <f>$C97*1.5*('ENTER HRS HERE'!K97)</f>
        <v>0</v>
      </c>
      <c r="L97" s="183">
        <f>$C97*('ENTER HRS HERE'!L97)</f>
        <v>0</v>
      </c>
      <c r="M97" s="181">
        <f>$C97*1.5*('ENTER HRS HERE'!M97)</f>
        <v>0</v>
      </c>
      <c r="N97" s="183">
        <f>$C97*('ENTER HRS HERE'!N97)</f>
        <v>0</v>
      </c>
      <c r="O97" s="181">
        <f>$C97*1.5*('ENTER HRS HERE'!O97)</f>
        <v>0</v>
      </c>
      <c r="P97" s="183">
        <f>$C97*('ENTER HRS HERE'!P97)</f>
        <v>0</v>
      </c>
      <c r="Q97" s="181">
        <f>$C97*1.5*('ENTER HRS HERE'!Q97)</f>
        <v>0</v>
      </c>
      <c r="R97" s="183">
        <f>$C97*('ENTER HRS HERE'!R97)</f>
        <v>0</v>
      </c>
      <c r="S97" s="181">
        <f>$C97*1.5*('ENTER HRS HERE'!S97)</f>
        <v>0</v>
      </c>
      <c r="T97" s="183">
        <f>$C97*('ENTER HRS HERE'!T97)</f>
        <v>0</v>
      </c>
      <c r="U97" s="181">
        <f>$C97*1.5*('ENTER HRS HERE'!U97)</f>
        <v>0</v>
      </c>
      <c r="V97" s="183">
        <f>$C97*('ENTER HRS HERE'!V97)</f>
        <v>0</v>
      </c>
      <c r="W97" s="181">
        <f>$C97*1.5*('ENTER HRS HERE'!W97)</f>
        <v>0</v>
      </c>
      <c r="X97" s="183">
        <f>$C97*('ENTER HRS HERE'!X97)</f>
        <v>0</v>
      </c>
      <c r="Y97" s="181">
        <f>$C97*1.5*('ENTER HRS HERE'!Y97)</f>
        <v>0</v>
      </c>
      <c r="Z97" s="183">
        <f>$C97*('ENTER HRS HERE'!Z97)</f>
        <v>0</v>
      </c>
      <c r="AA97" s="181">
        <f>$C97*1.5*('ENTER HRS HERE'!AA97)</f>
        <v>0</v>
      </c>
      <c r="AB97" s="183">
        <f>$C97*('ENTER HRS HERE'!AB97)</f>
        <v>0</v>
      </c>
      <c r="AC97" s="181">
        <f>$C97*1.5*('ENTER HRS HERE'!AC97)</f>
        <v>0</v>
      </c>
      <c r="AD97" s="183">
        <f>$C97*('ENTER HRS HERE'!AD97)</f>
        <v>0</v>
      </c>
      <c r="AE97" s="181">
        <f>$C97*1.5*('ENTER HRS HERE'!AE97)</f>
        <v>0</v>
      </c>
      <c r="AF97" s="183">
        <f>$C97*('ENTER HRS HERE'!AF97)</f>
        <v>0</v>
      </c>
      <c r="AG97" s="181">
        <f>$C97*1.5*('ENTER HRS HERE'!AG97)</f>
        <v>0</v>
      </c>
      <c r="AH97" s="183">
        <f>$C97*('ENTER HRS HERE'!AH97)</f>
        <v>0</v>
      </c>
      <c r="AI97" s="181">
        <f>$C97*1.5*('ENTER HRS HERE'!AI97)</f>
        <v>0</v>
      </c>
      <c r="AJ97" s="183">
        <f>$C97*('ENTER HRS HERE'!AJ97)</f>
        <v>0</v>
      </c>
      <c r="AK97" s="181">
        <f>$C97*1.5*('ENTER HRS HERE'!AK97)</f>
        <v>0</v>
      </c>
      <c r="AL97" s="183">
        <f>$C97*('ENTER HRS HERE'!AL97)</f>
        <v>0</v>
      </c>
      <c r="AM97" s="181">
        <f>$C97*1.5*('ENTER HRS HERE'!AM97)</f>
        <v>0</v>
      </c>
    </row>
    <row r="98" spans="1:39" ht="15.75" thickBot="1">
      <c r="A98" s="198">
        <f>'ENTER HRS HERE'!A98</f>
        <v>0</v>
      </c>
      <c r="B98" s="195">
        <f>'ENTER HRS HERE'!B98</f>
        <v>0</v>
      </c>
      <c r="C98" s="144">
        <f>'ENTER HRS HERE'!C98</f>
        <v>0</v>
      </c>
      <c r="D98" s="276">
        <f t="shared" si="4"/>
        <v>0</v>
      </c>
      <c r="E98" s="277">
        <f t="shared" si="5"/>
        <v>0</v>
      </c>
      <c r="F98" s="180">
        <f>$C98*('ENTER HRS HERE'!F98)</f>
        <v>0</v>
      </c>
      <c r="G98" s="182">
        <f>$C98*1.5*('ENTER HRS HERE'!G98)</f>
        <v>0</v>
      </c>
      <c r="H98" s="183">
        <f>$C98*('ENTER HRS HERE'!H98)</f>
        <v>0</v>
      </c>
      <c r="I98" s="181">
        <f>$C98*1.5*('ENTER HRS HERE'!I98)</f>
        <v>0</v>
      </c>
      <c r="J98" s="183">
        <f>$C98*('ENTER HRS HERE'!J98)</f>
        <v>0</v>
      </c>
      <c r="K98" s="181">
        <f>$C98*1.5*('ENTER HRS HERE'!K98)</f>
        <v>0</v>
      </c>
      <c r="L98" s="183">
        <f>$C98*('ENTER HRS HERE'!L98)</f>
        <v>0</v>
      </c>
      <c r="M98" s="181">
        <f>$C98*1.5*('ENTER HRS HERE'!M98)</f>
        <v>0</v>
      </c>
      <c r="N98" s="183">
        <f>$C98*('ENTER HRS HERE'!N98)</f>
        <v>0</v>
      </c>
      <c r="O98" s="181">
        <f>$C98*1.5*('ENTER HRS HERE'!O98)</f>
        <v>0</v>
      </c>
      <c r="P98" s="183">
        <f>$C98*('ENTER HRS HERE'!P98)</f>
        <v>0</v>
      </c>
      <c r="Q98" s="181">
        <f>$C98*1.5*('ENTER HRS HERE'!Q98)</f>
        <v>0</v>
      </c>
      <c r="R98" s="183">
        <f>$C98*('ENTER HRS HERE'!R98)</f>
        <v>0</v>
      </c>
      <c r="S98" s="181">
        <f>$C98*1.5*('ENTER HRS HERE'!S98)</f>
        <v>0</v>
      </c>
      <c r="T98" s="183">
        <f>$C98*('ENTER HRS HERE'!T98)</f>
        <v>0</v>
      </c>
      <c r="U98" s="181">
        <f>$C98*1.5*('ENTER HRS HERE'!U98)</f>
        <v>0</v>
      </c>
      <c r="V98" s="183">
        <f>$C98*('ENTER HRS HERE'!V98)</f>
        <v>0</v>
      </c>
      <c r="W98" s="181">
        <f>$C98*1.5*('ENTER HRS HERE'!W98)</f>
        <v>0</v>
      </c>
      <c r="X98" s="183">
        <f>$C98*('ENTER HRS HERE'!X98)</f>
        <v>0</v>
      </c>
      <c r="Y98" s="181">
        <f>$C98*1.5*('ENTER HRS HERE'!Y98)</f>
        <v>0</v>
      </c>
      <c r="Z98" s="183">
        <f>$C98*('ENTER HRS HERE'!Z98)</f>
        <v>0</v>
      </c>
      <c r="AA98" s="181">
        <f>$C98*1.5*('ENTER HRS HERE'!AA98)</f>
        <v>0</v>
      </c>
      <c r="AB98" s="183">
        <f>$C98*('ENTER HRS HERE'!AB98)</f>
        <v>0</v>
      </c>
      <c r="AC98" s="181">
        <f>$C98*1.5*('ENTER HRS HERE'!AC98)</f>
        <v>0</v>
      </c>
      <c r="AD98" s="183">
        <f>$C98*('ENTER HRS HERE'!AD98)</f>
        <v>0</v>
      </c>
      <c r="AE98" s="181">
        <f>$C98*1.5*('ENTER HRS HERE'!AE98)</f>
        <v>0</v>
      </c>
      <c r="AF98" s="183">
        <f>$C98*('ENTER HRS HERE'!AF98)</f>
        <v>0</v>
      </c>
      <c r="AG98" s="181">
        <f>$C98*1.5*('ENTER HRS HERE'!AG98)</f>
        <v>0</v>
      </c>
      <c r="AH98" s="183">
        <f>$C98*('ENTER HRS HERE'!AH98)</f>
        <v>0</v>
      </c>
      <c r="AI98" s="181">
        <f>$C98*1.5*('ENTER HRS HERE'!AI98)</f>
        <v>0</v>
      </c>
      <c r="AJ98" s="183">
        <f>$C98*('ENTER HRS HERE'!AJ98)</f>
        <v>0</v>
      </c>
      <c r="AK98" s="181">
        <f>$C98*1.5*('ENTER HRS HERE'!AK98)</f>
        <v>0</v>
      </c>
      <c r="AL98" s="183">
        <f>$C98*('ENTER HRS HERE'!AL98)</f>
        <v>0</v>
      </c>
      <c r="AM98" s="181">
        <f>$C98*1.5*('ENTER HRS HERE'!AM98)</f>
        <v>0</v>
      </c>
    </row>
    <row r="99" spans="1:39" ht="15.75" thickBot="1">
      <c r="A99" s="198">
        <f>'ENTER HRS HERE'!A99</f>
        <v>0</v>
      </c>
      <c r="B99" s="195">
        <f>'ENTER HRS HERE'!B99</f>
        <v>0</v>
      </c>
      <c r="C99" s="144">
        <f>'ENTER HRS HERE'!C99</f>
        <v>0</v>
      </c>
      <c r="D99" s="276">
        <f t="shared" si="4"/>
        <v>0</v>
      </c>
      <c r="E99" s="277">
        <f t="shared" si="5"/>
        <v>0</v>
      </c>
      <c r="F99" s="180">
        <f>$C99*('ENTER HRS HERE'!F99)</f>
        <v>0</v>
      </c>
      <c r="G99" s="182">
        <f>$C99*1.5*('ENTER HRS HERE'!G99)</f>
        <v>0</v>
      </c>
      <c r="H99" s="183">
        <f>$C99*('ENTER HRS HERE'!H99)</f>
        <v>0</v>
      </c>
      <c r="I99" s="181">
        <f>$C99*1.5*('ENTER HRS HERE'!I99)</f>
        <v>0</v>
      </c>
      <c r="J99" s="183">
        <f>$C99*('ENTER HRS HERE'!J99)</f>
        <v>0</v>
      </c>
      <c r="K99" s="181">
        <f>$C99*1.5*('ENTER HRS HERE'!K99)</f>
        <v>0</v>
      </c>
      <c r="L99" s="183">
        <f>$C99*('ENTER HRS HERE'!L99)</f>
        <v>0</v>
      </c>
      <c r="M99" s="181">
        <f>$C99*1.5*('ENTER HRS HERE'!M99)</f>
        <v>0</v>
      </c>
      <c r="N99" s="183">
        <f>$C99*('ENTER HRS HERE'!N99)</f>
        <v>0</v>
      </c>
      <c r="O99" s="181">
        <f>$C99*1.5*('ENTER HRS HERE'!O99)</f>
        <v>0</v>
      </c>
      <c r="P99" s="183">
        <f>$C99*('ENTER HRS HERE'!P99)</f>
        <v>0</v>
      </c>
      <c r="Q99" s="181">
        <f>$C99*1.5*('ENTER HRS HERE'!Q99)</f>
        <v>0</v>
      </c>
      <c r="R99" s="183">
        <f>$C99*('ENTER HRS HERE'!R99)</f>
        <v>0</v>
      </c>
      <c r="S99" s="181">
        <f>$C99*1.5*('ENTER HRS HERE'!S99)</f>
        <v>0</v>
      </c>
      <c r="T99" s="183">
        <f>$C99*('ENTER HRS HERE'!T99)</f>
        <v>0</v>
      </c>
      <c r="U99" s="181">
        <f>$C99*1.5*('ENTER HRS HERE'!U99)</f>
        <v>0</v>
      </c>
      <c r="V99" s="183">
        <f>$C99*('ENTER HRS HERE'!V99)</f>
        <v>0</v>
      </c>
      <c r="W99" s="181">
        <f>$C99*1.5*('ENTER HRS HERE'!W99)</f>
        <v>0</v>
      </c>
      <c r="X99" s="183">
        <f>$C99*('ENTER HRS HERE'!X99)</f>
        <v>0</v>
      </c>
      <c r="Y99" s="181">
        <f>$C99*1.5*('ENTER HRS HERE'!Y99)</f>
        <v>0</v>
      </c>
      <c r="Z99" s="183">
        <f>$C99*('ENTER HRS HERE'!Z99)</f>
        <v>0</v>
      </c>
      <c r="AA99" s="181">
        <f>$C99*1.5*('ENTER HRS HERE'!AA99)</f>
        <v>0</v>
      </c>
      <c r="AB99" s="183">
        <f>$C99*('ENTER HRS HERE'!AB99)</f>
        <v>0</v>
      </c>
      <c r="AC99" s="181">
        <f>$C99*1.5*('ENTER HRS HERE'!AC99)</f>
        <v>0</v>
      </c>
      <c r="AD99" s="183">
        <f>$C99*('ENTER HRS HERE'!AD99)</f>
        <v>0</v>
      </c>
      <c r="AE99" s="181">
        <f>$C99*1.5*('ENTER HRS HERE'!AE99)</f>
        <v>0</v>
      </c>
      <c r="AF99" s="183">
        <f>$C99*('ENTER HRS HERE'!AF99)</f>
        <v>0</v>
      </c>
      <c r="AG99" s="181">
        <f>$C99*1.5*('ENTER HRS HERE'!AG99)</f>
        <v>0</v>
      </c>
      <c r="AH99" s="183">
        <f>$C99*('ENTER HRS HERE'!AH99)</f>
        <v>0</v>
      </c>
      <c r="AI99" s="181">
        <f>$C99*1.5*('ENTER HRS HERE'!AI99)</f>
        <v>0</v>
      </c>
      <c r="AJ99" s="183">
        <f>$C99*('ENTER HRS HERE'!AJ99)</f>
        <v>0</v>
      </c>
      <c r="AK99" s="181">
        <f>$C99*1.5*('ENTER HRS HERE'!AK99)</f>
        <v>0</v>
      </c>
      <c r="AL99" s="183">
        <f>$C99*('ENTER HRS HERE'!AL99)</f>
        <v>0</v>
      </c>
      <c r="AM99" s="181">
        <f>$C99*1.5*('ENTER HRS HERE'!AM99)</f>
        <v>0</v>
      </c>
    </row>
    <row r="100" spans="1:39" ht="15.75" thickBot="1">
      <c r="A100" s="198">
        <f>'ENTER HRS HERE'!A100</f>
        <v>0</v>
      </c>
      <c r="B100" s="195">
        <f>'ENTER HRS HERE'!B100</f>
        <v>0</v>
      </c>
      <c r="C100" s="144">
        <f>'ENTER HRS HERE'!C100</f>
        <v>0</v>
      </c>
      <c r="D100" s="276">
        <f aca="true" t="shared" si="6" ref="D100:D131">SUM(F100,H100,J100,L100,N100,P100,R100,T100,V100,X100,Z100,AB100,AD100,AF100,AH100,AJ100,AL100)</f>
        <v>0</v>
      </c>
      <c r="E100" s="277">
        <f aca="true" t="shared" si="7" ref="E100:E131">SUM(G100,I100,K100,M100,O100,Q100,S100,U100,W100,Y100,AA100,AC100,AE100,AG100,AI100,AK100,AM100)</f>
        <v>0</v>
      </c>
      <c r="F100" s="180">
        <f>$C100*('ENTER HRS HERE'!F100)</f>
        <v>0</v>
      </c>
      <c r="G100" s="182">
        <f>$C100*1.5*('ENTER HRS HERE'!G100)</f>
        <v>0</v>
      </c>
      <c r="H100" s="183">
        <f>$C100*('ENTER HRS HERE'!H100)</f>
        <v>0</v>
      </c>
      <c r="I100" s="181">
        <f>$C100*1.5*('ENTER HRS HERE'!I100)</f>
        <v>0</v>
      </c>
      <c r="J100" s="183">
        <f>$C100*('ENTER HRS HERE'!J100)</f>
        <v>0</v>
      </c>
      <c r="K100" s="181">
        <f>$C100*1.5*('ENTER HRS HERE'!K100)</f>
        <v>0</v>
      </c>
      <c r="L100" s="183">
        <f>$C100*('ENTER HRS HERE'!L100)</f>
        <v>0</v>
      </c>
      <c r="M100" s="181">
        <f>$C100*1.5*('ENTER HRS HERE'!M100)</f>
        <v>0</v>
      </c>
      <c r="N100" s="183">
        <f>$C100*('ENTER HRS HERE'!N100)</f>
        <v>0</v>
      </c>
      <c r="O100" s="181">
        <f>$C100*1.5*('ENTER HRS HERE'!O100)</f>
        <v>0</v>
      </c>
      <c r="P100" s="183">
        <f>$C100*('ENTER HRS HERE'!P100)</f>
        <v>0</v>
      </c>
      <c r="Q100" s="181">
        <f>$C100*1.5*('ENTER HRS HERE'!Q100)</f>
        <v>0</v>
      </c>
      <c r="R100" s="183">
        <f>$C100*('ENTER HRS HERE'!R100)</f>
        <v>0</v>
      </c>
      <c r="S100" s="181">
        <f>$C100*1.5*('ENTER HRS HERE'!S100)</f>
        <v>0</v>
      </c>
      <c r="T100" s="183">
        <f>$C100*('ENTER HRS HERE'!T100)</f>
        <v>0</v>
      </c>
      <c r="U100" s="181">
        <f>$C100*1.5*('ENTER HRS HERE'!U100)</f>
        <v>0</v>
      </c>
      <c r="V100" s="183">
        <f>$C100*('ENTER HRS HERE'!V100)</f>
        <v>0</v>
      </c>
      <c r="W100" s="181">
        <f>$C100*1.5*('ENTER HRS HERE'!W100)</f>
        <v>0</v>
      </c>
      <c r="X100" s="183">
        <f>$C100*('ENTER HRS HERE'!X100)</f>
        <v>0</v>
      </c>
      <c r="Y100" s="181">
        <f>$C100*1.5*('ENTER HRS HERE'!Y100)</f>
        <v>0</v>
      </c>
      <c r="Z100" s="183">
        <f>$C100*('ENTER HRS HERE'!Z100)</f>
        <v>0</v>
      </c>
      <c r="AA100" s="181">
        <f>$C100*1.5*('ENTER HRS HERE'!AA100)</f>
        <v>0</v>
      </c>
      <c r="AB100" s="183">
        <f>$C100*('ENTER HRS HERE'!AB100)</f>
        <v>0</v>
      </c>
      <c r="AC100" s="181">
        <f>$C100*1.5*('ENTER HRS HERE'!AC100)</f>
        <v>0</v>
      </c>
      <c r="AD100" s="183">
        <f>$C100*('ENTER HRS HERE'!AD100)</f>
        <v>0</v>
      </c>
      <c r="AE100" s="181">
        <f>$C100*1.5*('ENTER HRS HERE'!AE100)</f>
        <v>0</v>
      </c>
      <c r="AF100" s="183">
        <f>$C100*('ENTER HRS HERE'!AF100)</f>
        <v>0</v>
      </c>
      <c r="AG100" s="181">
        <f>$C100*1.5*('ENTER HRS HERE'!AG100)</f>
        <v>0</v>
      </c>
      <c r="AH100" s="183">
        <f>$C100*('ENTER HRS HERE'!AH100)</f>
        <v>0</v>
      </c>
      <c r="AI100" s="181">
        <f>$C100*1.5*('ENTER HRS HERE'!AI100)</f>
        <v>0</v>
      </c>
      <c r="AJ100" s="183">
        <f>$C100*('ENTER HRS HERE'!AJ100)</f>
        <v>0</v>
      </c>
      <c r="AK100" s="181">
        <f>$C100*1.5*('ENTER HRS HERE'!AK100)</f>
        <v>0</v>
      </c>
      <c r="AL100" s="183">
        <f>$C100*('ENTER HRS HERE'!AL100)</f>
        <v>0</v>
      </c>
      <c r="AM100" s="181">
        <f>$C100*1.5*('ENTER HRS HERE'!AM100)</f>
        <v>0</v>
      </c>
    </row>
    <row r="101" spans="1:39" ht="15">
      <c r="A101" s="198">
        <f>'ENTER HRS HERE'!A101</f>
        <v>0</v>
      </c>
      <c r="B101" s="195">
        <f>'ENTER HRS HERE'!B101</f>
        <v>0</v>
      </c>
      <c r="C101" s="144">
        <f>'ENTER HRS HERE'!C101</f>
        <v>0</v>
      </c>
      <c r="D101" s="276">
        <f t="shared" si="6"/>
        <v>0</v>
      </c>
      <c r="E101" s="277">
        <f t="shared" si="7"/>
        <v>0</v>
      </c>
      <c r="F101" s="180">
        <f>$C101*('ENTER HRS HERE'!F101)</f>
        <v>0</v>
      </c>
      <c r="G101" s="182">
        <f>$C101*1.5*('ENTER HRS HERE'!G101)</f>
        <v>0</v>
      </c>
      <c r="H101" s="183">
        <f>$C101*('ENTER HRS HERE'!H101)</f>
        <v>0</v>
      </c>
      <c r="I101" s="181">
        <f>$C101*1.5*('ENTER HRS HERE'!I101)</f>
        <v>0</v>
      </c>
      <c r="J101" s="183">
        <f>$C101*('ENTER HRS HERE'!J101)</f>
        <v>0</v>
      </c>
      <c r="K101" s="181">
        <f>$C101*1.5*('ENTER HRS HERE'!K101)</f>
        <v>0</v>
      </c>
      <c r="L101" s="183">
        <f>$C101*('ENTER HRS HERE'!L101)</f>
        <v>0</v>
      </c>
      <c r="M101" s="181">
        <f>$C101*1.5*('ENTER HRS HERE'!M101)</f>
        <v>0</v>
      </c>
      <c r="N101" s="183">
        <f>$C101*('ENTER HRS HERE'!N101)</f>
        <v>0</v>
      </c>
      <c r="O101" s="181">
        <f>$C101*1.5*('ENTER HRS HERE'!O101)</f>
        <v>0</v>
      </c>
      <c r="P101" s="183">
        <f>$C101*('ENTER HRS HERE'!P101)</f>
        <v>0</v>
      </c>
      <c r="Q101" s="181">
        <f>$C101*1.5*('ENTER HRS HERE'!Q101)</f>
        <v>0</v>
      </c>
      <c r="R101" s="183">
        <f>$C101*('ENTER HRS HERE'!R101)</f>
        <v>0</v>
      </c>
      <c r="S101" s="181">
        <f>$C101*1.5*('ENTER HRS HERE'!S101)</f>
        <v>0</v>
      </c>
      <c r="T101" s="183">
        <f>$C101*('ENTER HRS HERE'!T101)</f>
        <v>0</v>
      </c>
      <c r="U101" s="181">
        <f>$C101*1.5*('ENTER HRS HERE'!U101)</f>
        <v>0</v>
      </c>
      <c r="V101" s="183">
        <f>$C101*('ENTER HRS HERE'!V101)</f>
        <v>0</v>
      </c>
      <c r="W101" s="181">
        <f>$C101*1.5*('ENTER HRS HERE'!W101)</f>
        <v>0</v>
      </c>
      <c r="X101" s="183">
        <f>$C101*('ENTER HRS HERE'!X101)</f>
        <v>0</v>
      </c>
      <c r="Y101" s="181">
        <f>$C101*1.5*('ENTER HRS HERE'!Y101)</f>
        <v>0</v>
      </c>
      <c r="Z101" s="183">
        <f>$C101*('ENTER HRS HERE'!Z101)</f>
        <v>0</v>
      </c>
      <c r="AA101" s="181">
        <f>$C101*1.5*('ENTER HRS HERE'!AA101)</f>
        <v>0</v>
      </c>
      <c r="AB101" s="183">
        <f>$C101*('ENTER HRS HERE'!AB101)</f>
        <v>0</v>
      </c>
      <c r="AC101" s="181">
        <f>$C101*1.5*('ENTER HRS HERE'!AC101)</f>
        <v>0</v>
      </c>
      <c r="AD101" s="183">
        <f>$C101*('ENTER HRS HERE'!AD101)</f>
        <v>0</v>
      </c>
      <c r="AE101" s="181">
        <f>$C101*1.5*('ENTER HRS HERE'!AE101)</f>
        <v>0</v>
      </c>
      <c r="AF101" s="183">
        <f>$C101*('ENTER HRS HERE'!AF101)</f>
        <v>0</v>
      </c>
      <c r="AG101" s="181">
        <f>$C101*1.5*('ENTER HRS HERE'!AG101)</f>
        <v>0</v>
      </c>
      <c r="AH101" s="183">
        <f>$C101*('ENTER HRS HERE'!AH101)</f>
        <v>0</v>
      </c>
      <c r="AI101" s="181">
        <f>$C101*1.5*('ENTER HRS HERE'!AI101)</f>
        <v>0</v>
      </c>
      <c r="AJ101" s="183">
        <f>$C101*('ENTER HRS HERE'!AJ101)</f>
        <v>0</v>
      </c>
      <c r="AK101" s="181">
        <f>$C101*1.5*('ENTER HRS HERE'!AK101)</f>
        <v>0</v>
      </c>
      <c r="AL101" s="183">
        <f>$C101*('ENTER HRS HERE'!AL101)</f>
        <v>0</v>
      </c>
      <c r="AM101" s="181">
        <f>$C101*1.5*('ENTER HRS HERE'!AM101)</f>
        <v>0</v>
      </c>
    </row>
    <row r="102" spans="2:39" ht="12.75">
      <c r="B102" s="196"/>
      <c r="C102" s="181"/>
      <c r="D102" s="276">
        <f t="shared" si="6"/>
        <v>0</v>
      </c>
      <c r="E102" s="277">
        <f t="shared" si="7"/>
        <v>0</v>
      </c>
      <c r="F102" s="180">
        <f>$C102*('ENTER HRS HERE'!F102)</f>
        <v>0</v>
      </c>
      <c r="G102" s="182">
        <f>$C102*1.5*('ENTER HRS HERE'!G102)</f>
        <v>0</v>
      </c>
      <c r="H102" s="183">
        <f>$C102*('ENTER HRS HERE'!H102)</f>
        <v>0</v>
      </c>
      <c r="I102" s="181">
        <f>$C102*1.5*('ENTER HRS HERE'!I102)</f>
        <v>0</v>
      </c>
      <c r="J102" s="183">
        <f>$C102*('ENTER HRS HERE'!J102)</f>
        <v>0</v>
      </c>
      <c r="K102" s="181">
        <f>$C102*1.5*('ENTER HRS HERE'!K102)</f>
        <v>0</v>
      </c>
      <c r="L102" s="183">
        <f>$C102*('ENTER HRS HERE'!L102)</f>
        <v>0</v>
      </c>
      <c r="M102" s="181">
        <f>$C102*1.5*('ENTER HRS HERE'!M102)</f>
        <v>0</v>
      </c>
      <c r="N102" s="183">
        <f>$C102*('ENTER HRS HERE'!N102)</f>
        <v>0</v>
      </c>
      <c r="O102" s="181">
        <f>$C102*1.5*('ENTER HRS HERE'!O102)</f>
        <v>0</v>
      </c>
      <c r="P102" s="183">
        <f>$C102*('ENTER HRS HERE'!P102)</f>
        <v>0</v>
      </c>
      <c r="Q102" s="181">
        <f>$C102*1.5*('ENTER HRS HERE'!Q102)</f>
        <v>0</v>
      </c>
      <c r="R102" s="183">
        <f>$C102*('ENTER HRS HERE'!R102)</f>
        <v>0</v>
      </c>
      <c r="S102" s="181">
        <f>$C102*1.5*('ENTER HRS HERE'!S102)</f>
        <v>0</v>
      </c>
      <c r="T102" s="183">
        <f>$C102*('ENTER HRS HERE'!T102)</f>
        <v>0</v>
      </c>
      <c r="U102" s="181">
        <f>$C102*1.5*('ENTER HRS HERE'!U102)</f>
        <v>0</v>
      </c>
      <c r="V102" s="183">
        <f>$C102*('ENTER HRS HERE'!V102)</f>
        <v>0</v>
      </c>
      <c r="W102" s="181">
        <f>$C102*1.5*('ENTER HRS HERE'!W102)</f>
        <v>0</v>
      </c>
      <c r="X102" s="183">
        <f>$C102*('ENTER HRS HERE'!X102)</f>
        <v>0</v>
      </c>
      <c r="Y102" s="181">
        <f>$C102*1.5*('ENTER HRS HERE'!Y102)</f>
        <v>0</v>
      </c>
      <c r="Z102" s="183">
        <f>$C102*('ENTER HRS HERE'!Z102)</f>
        <v>0</v>
      </c>
      <c r="AA102" s="181">
        <f>$C102*1.5*('ENTER HRS HERE'!AA102)</f>
        <v>0</v>
      </c>
      <c r="AB102" s="183">
        <f>$C102*('ENTER HRS HERE'!AB102)</f>
        <v>0</v>
      </c>
      <c r="AC102" s="181">
        <f>$C102*1.5*('ENTER HRS HERE'!AC102)</f>
        <v>0</v>
      </c>
      <c r="AD102" s="183">
        <f>$C102*('ENTER HRS HERE'!AD102)</f>
        <v>0</v>
      </c>
      <c r="AE102" s="181">
        <f>$C102*1.5*('ENTER HRS HERE'!AE102)</f>
        <v>0</v>
      </c>
      <c r="AF102" s="183">
        <f>$C102*('ENTER HRS HERE'!AF102)</f>
        <v>0</v>
      </c>
      <c r="AG102" s="181">
        <f>$C102*1.5*('ENTER HRS HERE'!AG102)</f>
        <v>0</v>
      </c>
      <c r="AH102" s="183">
        <f>$C102*('ENTER HRS HERE'!AH102)</f>
        <v>0</v>
      </c>
      <c r="AI102" s="181">
        <f>$C102*1.5*('ENTER HRS HERE'!AI102)</f>
        <v>0</v>
      </c>
      <c r="AJ102" s="183">
        <f>$C102*('ENTER HRS HERE'!AJ102)</f>
        <v>0</v>
      </c>
      <c r="AK102" s="181">
        <f>$C102*1.5*('ENTER HRS HERE'!AK102)</f>
        <v>0</v>
      </c>
      <c r="AL102" s="183">
        <f>$C102*('ENTER HRS HERE'!AL102)</f>
        <v>0</v>
      </c>
      <c r="AM102" s="181">
        <f>$C102*1.5*('ENTER HRS HERE'!AM102)</f>
        <v>0</v>
      </c>
    </row>
    <row r="103" spans="2:39" ht="12.75">
      <c r="B103" s="196"/>
      <c r="C103" s="181"/>
      <c r="D103" s="276">
        <f t="shared" si="6"/>
        <v>0</v>
      </c>
      <c r="E103" s="277">
        <f t="shared" si="7"/>
        <v>0</v>
      </c>
      <c r="F103" s="180">
        <f>$C103*('ENTER HRS HERE'!F103)</f>
        <v>0</v>
      </c>
      <c r="G103" s="182">
        <f>$C103*1.5*('ENTER HRS HERE'!G103)</f>
        <v>0</v>
      </c>
      <c r="H103" s="183">
        <f>$C103*('ENTER HRS HERE'!H103)</f>
        <v>0</v>
      </c>
      <c r="I103" s="181">
        <f>$C103*1.5*('ENTER HRS HERE'!I103)</f>
        <v>0</v>
      </c>
      <c r="J103" s="183">
        <f>$C103*('ENTER HRS HERE'!J103)</f>
        <v>0</v>
      </c>
      <c r="K103" s="181">
        <f>$C103*1.5*('ENTER HRS HERE'!K103)</f>
        <v>0</v>
      </c>
      <c r="L103" s="183">
        <f>$C103*('ENTER HRS HERE'!L103)</f>
        <v>0</v>
      </c>
      <c r="M103" s="181">
        <f>$C103*1.5*('ENTER HRS HERE'!M103)</f>
        <v>0</v>
      </c>
      <c r="N103" s="183">
        <f>$C103*('ENTER HRS HERE'!N103)</f>
        <v>0</v>
      </c>
      <c r="O103" s="181">
        <f>$C103*1.5*('ENTER HRS HERE'!O103)</f>
        <v>0</v>
      </c>
      <c r="P103" s="183">
        <f>$C103*('ENTER HRS HERE'!P103)</f>
        <v>0</v>
      </c>
      <c r="Q103" s="181">
        <f>$C103*1.5*('ENTER HRS HERE'!Q103)</f>
        <v>0</v>
      </c>
      <c r="R103" s="183">
        <f>$C103*('ENTER HRS HERE'!R103)</f>
        <v>0</v>
      </c>
      <c r="S103" s="181">
        <f>$C103*1.5*('ENTER HRS HERE'!S103)</f>
        <v>0</v>
      </c>
      <c r="T103" s="183">
        <f>$C103*('ENTER HRS HERE'!T103)</f>
        <v>0</v>
      </c>
      <c r="U103" s="181">
        <f>$C103*1.5*('ENTER HRS HERE'!U103)</f>
        <v>0</v>
      </c>
      <c r="V103" s="183">
        <f>$C103*('ENTER HRS HERE'!V103)</f>
        <v>0</v>
      </c>
      <c r="W103" s="181">
        <f>$C103*1.5*('ENTER HRS HERE'!W103)</f>
        <v>0</v>
      </c>
      <c r="X103" s="183">
        <f>$C103*('ENTER HRS HERE'!X103)</f>
        <v>0</v>
      </c>
      <c r="Y103" s="181">
        <f>$C103*1.5*('ENTER HRS HERE'!Y103)</f>
        <v>0</v>
      </c>
      <c r="Z103" s="183">
        <f>$C103*('ENTER HRS HERE'!Z103)</f>
        <v>0</v>
      </c>
      <c r="AA103" s="181">
        <f>$C103*1.5*('ENTER HRS HERE'!AA103)</f>
        <v>0</v>
      </c>
      <c r="AB103" s="183">
        <f>$C103*('ENTER HRS HERE'!AB103)</f>
        <v>0</v>
      </c>
      <c r="AC103" s="181">
        <f>$C103*1.5*('ENTER HRS HERE'!AC103)</f>
        <v>0</v>
      </c>
      <c r="AD103" s="183">
        <f>$C103*('ENTER HRS HERE'!AD103)</f>
        <v>0</v>
      </c>
      <c r="AE103" s="181">
        <f>$C103*1.5*('ENTER HRS HERE'!AE103)</f>
        <v>0</v>
      </c>
      <c r="AF103" s="183">
        <f>$C103*('ENTER HRS HERE'!AF103)</f>
        <v>0</v>
      </c>
      <c r="AG103" s="181">
        <f>$C103*1.5*('ENTER HRS HERE'!AG103)</f>
        <v>0</v>
      </c>
      <c r="AH103" s="183">
        <f>$C103*('ENTER HRS HERE'!AH103)</f>
        <v>0</v>
      </c>
      <c r="AI103" s="181">
        <f>$C103*1.5*('ENTER HRS HERE'!AI103)</f>
        <v>0</v>
      </c>
      <c r="AJ103" s="183">
        <f>$C103*('ENTER HRS HERE'!AJ103)</f>
        <v>0</v>
      </c>
      <c r="AK103" s="181">
        <f>$C103*1.5*('ENTER HRS HERE'!AK103)</f>
        <v>0</v>
      </c>
      <c r="AL103" s="183">
        <f>$C103*('ENTER HRS HERE'!AL103)</f>
        <v>0</v>
      </c>
      <c r="AM103" s="181">
        <f>$C103*1.5*('ENTER HRS HERE'!AM103)</f>
        <v>0</v>
      </c>
    </row>
    <row r="104" spans="2:39" ht="12.75">
      <c r="B104" s="196"/>
      <c r="C104" s="181"/>
      <c r="D104" s="276">
        <f t="shared" si="6"/>
        <v>0</v>
      </c>
      <c r="E104" s="277">
        <f t="shared" si="7"/>
        <v>0</v>
      </c>
      <c r="F104" s="180">
        <f>$C104*('ENTER HRS HERE'!F104)</f>
        <v>0</v>
      </c>
      <c r="G104" s="182">
        <f>$C104*1.5*('ENTER HRS HERE'!G104)</f>
        <v>0</v>
      </c>
      <c r="H104" s="183">
        <f>$C104*('ENTER HRS HERE'!H104)</f>
        <v>0</v>
      </c>
      <c r="I104" s="181">
        <f>$C104*1.5*('ENTER HRS HERE'!I104)</f>
        <v>0</v>
      </c>
      <c r="J104" s="183">
        <f>$C104*('ENTER HRS HERE'!J104)</f>
        <v>0</v>
      </c>
      <c r="K104" s="181">
        <f>$C104*1.5*('ENTER HRS HERE'!K104)</f>
        <v>0</v>
      </c>
      <c r="L104" s="183">
        <f>$C104*('ENTER HRS HERE'!L104)</f>
        <v>0</v>
      </c>
      <c r="M104" s="181">
        <f>$C104*1.5*('ENTER HRS HERE'!M104)</f>
        <v>0</v>
      </c>
      <c r="N104" s="183">
        <f>$C104*('ENTER HRS HERE'!N104)</f>
        <v>0</v>
      </c>
      <c r="O104" s="181">
        <f>$C104*1.5*('ENTER HRS HERE'!O104)</f>
        <v>0</v>
      </c>
      <c r="P104" s="183">
        <f>$C104*('ENTER HRS HERE'!P104)</f>
        <v>0</v>
      </c>
      <c r="Q104" s="181">
        <f>$C104*1.5*('ENTER HRS HERE'!Q104)</f>
        <v>0</v>
      </c>
      <c r="R104" s="183">
        <f>$C104*('ENTER HRS HERE'!R104)</f>
        <v>0</v>
      </c>
      <c r="S104" s="181">
        <f>$C104*1.5*('ENTER HRS HERE'!S104)</f>
        <v>0</v>
      </c>
      <c r="T104" s="183">
        <f>$C104*('ENTER HRS HERE'!T104)</f>
        <v>0</v>
      </c>
      <c r="U104" s="181">
        <f>$C104*1.5*('ENTER HRS HERE'!U104)</f>
        <v>0</v>
      </c>
      <c r="V104" s="183">
        <f>$C104*('ENTER HRS HERE'!V104)</f>
        <v>0</v>
      </c>
      <c r="W104" s="181">
        <f>$C104*1.5*('ENTER HRS HERE'!W104)</f>
        <v>0</v>
      </c>
      <c r="X104" s="183">
        <f>$C104*('ENTER HRS HERE'!X104)</f>
        <v>0</v>
      </c>
      <c r="Y104" s="181">
        <f>$C104*1.5*('ENTER HRS HERE'!Y104)</f>
        <v>0</v>
      </c>
      <c r="Z104" s="183">
        <f>$C104*('ENTER HRS HERE'!Z104)</f>
        <v>0</v>
      </c>
      <c r="AA104" s="181">
        <f>$C104*1.5*('ENTER HRS HERE'!AA104)</f>
        <v>0</v>
      </c>
      <c r="AB104" s="183">
        <f>$C104*('ENTER HRS HERE'!AB104)</f>
        <v>0</v>
      </c>
      <c r="AC104" s="181">
        <f>$C104*1.5*('ENTER HRS HERE'!AC104)</f>
        <v>0</v>
      </c>
      <c r="AD104" s="183">
        <f>$C104*('ENTER HRS HERE'!AD104)</f>
        <v>0</v>
      </c>
      <c r="AE104" s="181">
        <f>$C104*1.5*('ENTER HRS HERE'!AE104)</f>
        <v>0</v>
      </c>
      <c r="AF104" s="183">
        <f>$C104*('ENTER HRS HERE'!AF104)</f>
        <v>0</v>
      </c>
      <c r="AG104" s="181">
        <f>$C104*1.5*('ENTER HRS HERE'!AG104)</f>
        <v>0</v>
      </c>
      <c r="AH104" s="183">
        <f>$C104*('ENTER HRS HERE'!AH104)</f>
        <v>0</v>
      </c>
      <c r="AI104" s="181">
        <f>$C104*1.5*('ENTER HRS HERE'!AI104)</f>
        <v>0</v>
      </c>
      <c r="AJ104" s="183">
        <f>$C104*('ENTER HRS HERE'!AJ104)</f>
        <v>0</v>
      </c>
      <c r="AK104" s="181">
        <f>$C104*1.5*('ENTER HRS HERE'!AK104)</f>
        <v>0</v>
      </c>
      <c r="AL104" s="183">
        <f>$C104*('ENTER HRS HERE'!AL104)</f>
        <v>0</v>
      </c>
      <c r="AM104" s="181">
        <f>$C104*1.5*('ENTER HRS HERE'!AM104)</f>
        <v>0</v>
      </c>
    </row>
    <row r="105" spans="2:39" ht="12.75">
      <c r="B105" s="196"/>
      <c r="C105" s="181"/>
      <c r="D105" s="276">
        <f t="shared" si="6"/>
        <v>0</v>
      </c>
      <c r="E105" s="277">
        <f t="shared" si="7"/>
        <v>0</v>
      </c>
      <c r="F105" s="180">
        <f>$C105*('ENTER HRS HERE'!F105)</f>
        <v>0</v>
      </c>
      <c r="G105" s="182">
        <f>$C105*1.5*('ENTER HRS HERE'!G105)</f>
        <v>0</v>
      </c>
      <c r="H105" s="183">
        <f>$C105*('ENTER HRS HERE'!H105)</f>
        <v>0</v>
      </c>
      <c r="I105" s="181">
        <f>$C105*1.5*('ENTER HRS HERE'!I105)</f>
        <v>0</v>
      </c>
      <c r="J105" s="183">
        <f>$C105*('ENTER HRS HERE'!J105)</f>
        <v>0</v>
      </c>
      <c r="K105" s="181">
        <f>$C105*1.5*('ENTER HRS HERE'!K105)</f>
        <v>0</v>
      </c>
      <c r="L105" s="183">
        <f>$C105*('ENTER HRS HERE'!L105)</f>
        <v>0</v>
      </c>
      <c r="M105" s="181">
        <f>$C105*1.5*('ENTER HRS HERE'!M105)</f>
        <v>0</v>
      </c>
      <c r="N105" s="183">
        <f>$C105*('ENTER HRS HERE'!N105)</f>
        <v>0</v>
      </c>
      <c r="O105" s="181">
        <f>$C105*1.5*('ENTER HRS HERE'!O105)</f>
        <v>0</v>
      </c>
      <c r="P105" s="183">
        <f>$C105*('ENTER HRS HERE'!P105)</f>
        <v>0</v>
      </c>
      <c r="Q105" s="181">
        <f>$C105*1.5*('ENTER HRS HERE'!Q105)</f>
        <v>0</v>
      </c>
      <c r="R105" s="183">
        <f>$C105*('ENTER HRS HERE'!R105)</f>
        <v>0</v>
      </c>
      <c r="S105" s="181">
        <f>$C105*1.5*('ENTER HRS HERE'!S105)</f>
        <v>0</v>
      </c>
      <c r="T105" s="183">
        <f>$C105*('ENTER HRS HERE'!T105)</f>
        <v>0</v>
      </c>
      <c r="U105" s="181">
        <f>$C105*1.5*('ENTER HRS HERE'!U105)</f>
        <v>0</v>
      </c>
      <c r="V105" s="183">
        <f>$C105*('ENTER HRS HERE'!V105)</f>
        <v>0</v>
      </c>
      <c r="W105" s="181">
        <f>$C105*1.5*('ENTER HRS HERE'!W105)</f>
        <v>0</v>
      </c>
      <c r="X105" s="183">
        <f>$C105*('ENTER HRS HERE'!X105)</f>
        <v>0</v>
      </c>
      <c r="Y105" s="181">
        <f>$C105*1.5*('ENTER HRS HERE'!Y105)</f>
        <v>0</v>
      </c>
      <c r="Z105" s="183">
        <f>$C105*('ENTER HRS HERE'!Z105)</f>
        <v>0</v>
      </c>
      <c r="AA105" s="181">
        <f>$C105*1.5*('ENTER HRS HERE'!AA105)</f>
        <v>0</v>
      </c>
      <c r="AB105" s="183">
        <f>$C105*('ENTER HRS HERE'!AB105)</f>
        <v>0</v>
      </c>
      <c r="AC105" s="181">
        <f>$C105*1.5*('ENTER HRS HERE'!AC105)</f>
        <v>0</v>
      </c>
      <c r="AD105" s="183">
        <f>$C105*('ENTER HRS HERE'!AD105)</f>
        <v>0</v>
      </c>
      <c r="AE105" s="181">
        <f>$C105*1.5*('ENTER HRS HERE'!AE105)</f>
        <v>0</v>
      </c>
      <c r="AF105" s="183">
        <f>$C105*('ENTER HRS HERE'!AF105)</f>
        <v>0</v>
      </c>
      <c r="AG105" s="181">
        <f>$C105*1.5*('ENTER HRS HERE'!AG105)</f>
        <v>0</v>
      </c>
      <c r="AH105" s="183">
        <f>$C105*('ENTER HRS HERE'!AH105)</f>
        <v>0</v>
      </c>
      <c r="AI105" s="181">
        <f>$C105*1.5*('ENTER HRS HERE'!AI105)</f>
        <v>0</v>
      </c>
      <c r="AJ105" s="183">
        <f>$C105*('ENTER HRS HERE'!AJ105)</f>
        <v>0</v>
      </c>
      <c r="AK105" s="181">
        <f>$C105*1.5*('ENTER HRS HERE'!AK105)</f>
        <v>0</v>
      </c>
      <c r="AL105" s="183">
        <f>$C105*('ENTER HRS HERE'!AL105)</f>
        <v>0</v>
      </c>
      <c r="AM105" s="181">
        <f>$C105*1.5*('ENTER HRS HERE'!AM105)</f>
        <v>0</v>
      </c>
    </row>
    <row r="106" spans="2:39" ht="12.75">
      <c r="B106" s="196"/>
      <c r="C106" s="181"/>
      <c r="D106" s="276">
        <f t="shared" si="6"/>
        <v>0</v>
      </c>
      <c r="E106" s="277">
        <f t="shared" si="7"/>
        <v>0</v>
      </c>
      <c r="F106" s="180">
        <f>$C106*('ENTER HRS HERE'!F106)</f>
        <v>0</v>
      </c>
      <c r="G106" s="182">
        <f>$C106*1.5*('ENTER HRS HERE'!G106)</f>
        <v>0</v>
      </c>
      <c r="H106" s="183">
        <f>$C106*('ENTER HRS HERE'!H106)</f>
        <v>0</v>
      </c>
      <c r="I106" s="181">
        <f>$C106*1.5*('ENTER HRS HERE'!I106)</f>
        <v>0</v>
      </c>
      <c r="J106" s="183">
        <f>$C106*('ENTER HRS HERE'!J106)</f>
        <v>0</v>
      </c>
      <c r="K106" s="181">
        <f>$C106*1.5*('ENTER HRS HERE'!K106)</f>
        <v>0</v>
      </c>
      <c r="L106" s="183">
        <f>$C106*('ENTER HRS HERE'!L106)</f>
        <v>0</v>
      </c>
      <c r="M106" s="181">
        <f>$C106*1.5*('ENTER HRS HERE'!M106)</f>
        <v>0</v>
      </c>
      <c r="N106" s="183">
        <f>$C106*('ENTER HRS HERE'!N106)</f>
        <v>0</v>
      </c>
      <c r="O106" s="181">
        <f>$C106*1.5*('ENTER HRS HERE'!O106)</f>
        <v>0</v>
      </c>
      <c r="P106" s="183">
        <f>$C106*('ENTER HRS HERE'!P106)</f>
        <v>0</v>
      </c>
      <c r="Q106" s="181">
        <f>$C106*1.5*('ENTER HRS HERE'!Q106)</f>
        <v>0</v>
      </c>
      <c r="R106" s="183">
        <f>$C106*('ENTER HRS HERE'!R106)</f>
        <v>0</v>
      </c>
      <c r="S106" s="181">
        <f>$C106*1.5*('ENTER HRS HERE'!S106)</f>
        <v>0</v>
      </c>
      <c r="T106" s="183">
        <f>$C106*('ENTER HRS HERE'!T106)</f>
        <v>0</v>
      </c>
      <c r="U106" s="181">
        <f>$C106*1.5*('ENTER HRS HERE'!U106)</f>
        <v>0</v>
      </c>
      <c r="V106" s="183">
        <f>$C106*('ENTER HRS HERE'!V106)</f>
        <v>0</v>
      </c>
      <c r="W106" s="181">
        <f>$C106*1.5*('ENTER HRS HERE'!W106)</f>
        <v>0</v>
      </c>
      <c r="X106" s="183">
        <f>$C106*('ENTER HRS HERE'!X106)</f>
        <v>0</v>
      </c>
      <c r="Y106" s="181">
        <f>$C106*1.5*('ENTER HRS HERE'!Y106)</f>
        <v>0</v>
      </c>
      <c r="Z106" s="183">
        <f>$C106*('ENTER HRS HERE'!Z106)</f>
        <v>0</v>
      </c>
      <c r="AA106" s="181">
        <f>$C106*1.5*('ENTER HRS HERE'!AA106)</f>
        <v>0</v>
      </c>
      <c r="AB106" s="183">
        <f>$C106*('ENTER HRS HERE'!AB106)</f>
        <v>0</v>
      </c>
      <c r="AC106" s="181">
        <f>$C106*1.5*('ENTER HRS HERE'!AC106)</f>
        <v>0</v>
      </c>
      <c r="AD106" s="183">
        <f>$C106*('ENTER HRS HERE'!AD106)</f>
        <v>0</v>
      </c>
      <c r="AE106" s="181">
        <f>$C106*1.5*('ENTER HRS HERE'!AE106)</f>
        <v>0</v>
      </c>
      <c r="AF106" s="183">
        <f>$C106*('ENTER HRS HERE'!AF106)</f>
        <v>0</v>
      </c>
      <c r="AG106" s="181">
        <f>$C106*1.5*('ENTER HRS HERE'!AG106)</f>
        <v>0</v>
      </c>
      <c r="AH106" s="183">
        <f>$C106*('ENTER HRS HERE'!AH106)</f>
        <v>0</v>
      </c>
      <c r="AI106" s="181">
        <f>$C106*1.5*('ENTER HRS HERE'!AI106)</f>
        <v>0</v>
      </c>
      <c r="AJ106" s="183">
        <f>$C106*('ENTER HRS HERE'!AJ106)</f>
        <v>0</v>
      </c>
      <c r="AK106" s="181">
        <f>$C106*1.5*('ENTER HRS HERE'!AK106)</f>
        <v>0</v>
      </c>
      <c r="AL106" s="183">
        <f>$C106*('ENTER HRS HERE'!AL106)</f>
        <v>0</v>
      </c>
      <c r="AM106" s="181">
        <f>$C106*1.5*('ENTER HRS HERE'!AM106)</f>
        <v>0</v>
      </c>
    </row>
    <row r="107" spans="2:39" ht="12.75">
      <c r="B107" s="196"/>
      <c r="C107" s="181"/>
      <c r="D107" s="276">
        <f t="shared" si="6"/>
        <v>0</v>
      </c>
      <c r="E107" s="277">
        <f t="shared" si="7"/>
        <v>0</v>
      </c>
      <c r="F107" s="180">
        <f>$C107*('ENTER HRS HERE'!F107)</f>
        <v>0</v>
      </c>
      <c r="G107" s="182">
        <f>$C107*1.5*('ENTER HRS HERE'!G107)</f>
        <v>0</v>
      </c>
      <c r="H107" s="183">
        <f>$C107*('ENTER HRS HERE'!H107)</f>
        <v>0</v>
      </c>
      <c r="I107" s="181">
        <f>$C107*1.5*('ENTER HRS HERE'!I107)</f>
        <v>0</v>
      </c>
      <c r="J107" s="183">
        <f>$C107*('ENTER HRS HERE'!J107)</f>
        <v>0</v>
      </c>
      <c r="K107" s="181">
        <f>$C107*1.5*('ENTER HRS HERE'!K107)</f>
        <v>0</v>
      </c>
      <c r="L107" s="183">
        <f>$C107*('ENTER HRS HERE'!L107)</f>
        <v>0</v>
      </c>
      <c r="M107" s="181">
        <f>$C107*1.5*('ENTER HRS HERE'!M107)</f>
        <v>0</v>
      </c>
      <c r="N107" s="183">
        <f>$C107*('ENTER HRS HERE'!N107)</f>
        <v>0</v>
      </c>
      <c r="O107" s="181">
        <f>$C107*1.5*('ENTER HRS HERE'!O107)</f>
        <v>0</v>
      </c>
      <c r="P107" s="183">
        <f>$C107*('ENTER HRS HERE'!P107)</f>
        <v>0</v>
      </c>
      <c r="Q107" s="181">
        <f>$C107*1.5*('ENTER HRS HERE'!Q107)</f>
        <v>0</v>
      </c>
      <c r="R107" s="183">
        <f>$C107*('ENTER HRS HERE'!R107)</f>
        <v>0</v>
      </c>
      <c r="S107" s="181">
        <f>$C107*1.5*('ENTER HRS HERE'!S107)</f>
        <v>0</v>
      </c>
      <c r="T107" s="183">
        <f>$C107*('ENTER HRS HERE'!T107)</f>
        <v>0</v>
      </c>
      <c r="U107" s="181">
        <f>$C107*1.5*('ENTER HRS HERE'!U107)</f>
        <v>0</v>
      </c>
      <c r="V107" s="183">
        <f>$C107*('ENTER HRS HERE'!V107)</f>
        <v>0</v>
      </c>
      <c r="W107" s="181">
        <f>$C107*1.5*('ENTER HRS HERE'!W107)</f>
        <v>0</v>
      </c>
      <c r="X107" s="183">
        <f>$C107*('ENTER HRS HERE'!X107)</f>
        <v>0</v>
      </c>
      <c r="Y107" s="181">
        <f>$C107*1.5*('ENTER HRS HERE'!Y107)</f>
        <v>0</v>
      </c>
      <c r="Z107" s="183">
        <f>$C107*('ENTER HRS HERE'!Z107)</f>
        <v>0</v>
      </c>
      <c r="AA107" s="181">
        <f>$C107*1.5*('ENTER HRS HERE'!AA107)</f>
        <v>0</v>
      </c>
      <c r="AB107" s="183">
        <f>$C107*('ENTER HRS HERE'!AB107)</f>
        <v>0</v>
      </c>
      <c r="AC107" s="181">
        <f>$C107*1.5*('ENTER HRS HERE'!AC107)</f>
        <v>0</v>
      </c>
      <c r="AD107" s="183">
        <f>$C107*('ENTER HRS HERE'!AD107)</f>
        <v>0</v>
      </c>
      <c r="AE107" s="181">
        <f>$C107*1.5*('ENTER HRS HERE'!AE107)</f>
        <v>0</v>
      </c>
      <c r="AF107" s="183">
        <f>$C107*('ENTER HRS HERE'!AF107)</f>
        <v>0</v>
      </c>
      <c r="AG107" s="181">
        <f>$C107*1.5*('ENTER HRS HERE'!AG107)</f>
        <v>0</v>
      </c>
      <c r="AH107" s="183">
        <f>$C107*('ENTER HRS HERE'!AH107)</f>
        <v>0</v>
      </c>
      <c r="AI107" s="181">
        <f>$C107*1.5*('ENTER HRS HERE'!AI107)</f>
        <v>0</v>
      </c>
      <c r="AJ107" s="183">
        <f>$C107*('ENTER HRS HERE'!AJ107)</f>
        <v>0</v>
      </c>
      <c r="AK107" s="181">
        <f>$C107*1.5*('ENTER HRS HERE'!AK107)</f>
        <v>0</v>
      </c>
      <c r="AL107" s="183">
        <f>$C107*('ENTER HRS HERE'!AL107)</f>
        <v>0</v>
      </c>
      <c r="AM107" s="181">
        <f>$C107*1.5*('ENTER HRS HERE'!AM107)</f>
        <v>0</v>
      </c>
    </row>
    <row r="108" spans="2:39" ht="12.75">
      <c r="B108" s="196"/>
      <c r="C108" s="181"/>
      <c r="D108" s="276">
        <f t="shared" si="6"/>
        <v>0</v>
      </c>
      <c r="E108" s="277">
        <f t="shared" si="7"/>
        <v>0</v>
      </c>
      <c r="F108" s="180">
        <f>$C108*('ENTER HRS HERE'!F108)</f>
        <v>0</v>
      </c>
      <c r="G108" s="182">
        <f>$C108*1.5*('ENTER HRS HERE'!G108)</f>
        <v>0</v>
      </c>
      <c r="H108" s="183">
        <f>$C108*('ENTER HRS HERE'!H108)</f>
        <v>0</v>
      </c>
      <c r="I108" s="181">
        <f>$C108*1.5*('ENTER HRS HERE'!I108)</f>
        <v>0</v>
      </c>
      <c r="J108" s="183">
        <f>$C108*('ENTER HRS HERE'!J108)</f>
        <v>0</v>
      </c>
      <c r="K108" s="181">
        <f>$C108*1.5*('ENTER HRS HERE'!K108)</f>
        <v>0</v>
      </c>
      <c r="L108" s="183">
        <f>$C108*('ENTER HRS HERE'!L108)</f>
        <v>0</v>
      </c>
      <c r="M108" s="181">
        <f>$C108*1.5*('ENTER HRS HERE'!M108)</f>
        <v>0</v>
      </c>
      <c r="N108" s="183">
        <f>$C108*('ENTER HRS HERE'!N108)</f>
        <v>0</v>
      </c>
      <c r="O108" s="181">
        <f>$C108*1.5*('ENTER HRS HERE'!O108)</f>
        <v>0</v>
      </c>
      <c r="P108" s="183">
        <f>$C108*('ENTER HRS HERE'!P108)</f>
        <v>0</v>
      </c>
      <c r="Q108" s="181">
        <f>$C108*1.5*('ENTER HRS HERE'!Q108)</f>
        <v>0</v>
      </c>
      <c r="R108" s="183">
        <f>$C108*('ENTER HRS HERE'!R108)</f>
        <v>0</v>
      </c>
      <c r="S108" s="181">
        <f>$C108*1.5*('ENTER HRS HERE'!S108)</f>
        <v>0</v>
      </c>
      <c r="T108" s="183">
        <f>$C108*('ENTER HRS HERE'!T108)</f>
        <v>0</v>
      </c>
      <c r="U108" s="181">
        <f>$C108*1.5*('ENTER HRS HERE'!U108)</f>
        <v>0</v>
      </c>
      <c r="V108" s="183">
        <f>$C108*('ENTER HRS HERE'!V108)</f>
        <v>0</v>
      </c>
      <c r="W108" s="181">
        <f>$C108*1.5*('ENTER HRS HERE'!W108)</f>
        <v>0</v>
      </c>
      <c r="X108" s="183">
        <f>$C108*('ENTER HRS HERE'!X108)</f>
        <v>0</v>
      </c>
      <c r="Y108" s="181">
        <f>$C108*1.5*('ENTER HRS HERE'!Y108)</f>
        <v>0</v>
      </c>
      <c r="Z108" s="183">
        <f>$C108*('ENTER HRS HERE'!Z108)</f>
        <v>0</v>
      </c>
      <c r="AA108" s="181">
        <f>$C108*1.5*('ENTER HRS HERE'!AA108)</f>
        <v>0</v>
      </c>
      <c r="AB108" s="183">
        <f>$C108*('ENTER HRS HERE'!AB108)</f>
        <v>0</v>
      </c>
      <c r="AC108" s="181">
        <f>$C108*1.5*('ENTER HRS HERE'!AC108)</f>
        <v>0</v>
      </c>
      <c r="AD108" s="183">
        <f>$C108*('ENTER HRS HERE'!AD108)</f>
        <v>0</v>
      </c>
      <c r="AE108" s="181">
        <f>$C108*1.5*('ENTER HRS HERE'!AE108)</f>
        <v>0</v>
      </c>
      <c r="AF108" s="183">
        <f>$C108*('ENTER HRS HERE'!AF108)</f>
        <v>0</v>
      </c>
      <c r="AG108" s="181">
        <f>$C108*1.5*('ENTER HRS HERE'!AG108)</f>
        <v>0</v>
      </c>
      <c r="AH108" s="183">
        <f>$C108*('ENTER HRS HERE'!AH108)</f>
        <v>0</v>
      </c>
      <c r="AI108" s="181">
        <f>$C108*1.5*('ENTER HRS HERE'!AI108)</f>
        <v>0</v>
      </c>
      <c r="AJ108" s="183">
        <f>$C108*('ENTER HRS HERE'!AJ108)</f>
        <v>0</v>
      </c>
      <c r="AK108" s="181">
        <f>$C108*1.5*('ENTER HRS HERE'!AK108)</f>
        <v>0</v>
      </c>
      <c r="AL108" s="183">
        <f>$C108*('ENTER HRS HERE'!AL108)</f>
        <v>0</v>
      </c>
      <c r="AM108" s="181">
        <f>$C108*1.5*('ENTER HRS HERE'!AM108)</f>
        <v>0</v>
      </c>
    </row>
    <row r="109" spans="2:39" ht="12.75">
      <c r="B109" s="196"/>
      <c r="C109" s="181"/>
      <c r="D109" s="276">
        <f t="shared" si="6"/>
        <v>0</v>
      </c>
      <c r="E109" s="277">
        <f t="shared" si="7"/>
        <v>0</v>
      </c>
      <c r="F109" s="180">
        <f>$C109*('ENTER HRS HERE'!F109)</f>
        <v>0</v>
      </c>
      <c r="G109" s="182">
        <f>$C109*1.5*('ENTER HRS HERE'!G109)</f>
        <v>0</v>
      </c>
      <c r="H109" s="183">
        <f>$C109*('ENTER HRS HERE'!H109)</f>
        <v>0</v>
      </c>
      <c r="I109" s="181">
        <f>$C109*1.5*('ENTER HRS HERE'!I109)</f>
        <v>0</v>
      </c>
      <c r="J109" s="183">
        <f>$C109*('ENTER HRS HERE'!J109)</f>
        <v>0</v>
      </c>
      <c r="K109" s="181">
        <f>$C109*1.5*('ENTER HRS HERE'!K109)</f>
        <v>0</v>
      </c>
      <c r="L109" s="183">
        <f>$C109*('ENTER HRS HERE'!L109)</f>
        <v>0</v>
      </c>
      <c r="M109" s="181">
        <f>$C109*1.5*('ENTER HRS HERE'!M109)</f>
        <v>0</v>
      </c>
      <c r="N109" s="183">
        <f>$C109*('ENTER HRS HERE'!N109)</f>
        <v>0</v>
      </c>
      <c r="O109" s="181">
        <f>$C109*1.5*('ENTER HRS HERE'!O109)</f>
        <v>0</v>
      </c>
      <c r="P109" s="183">
        <f>$C109*('ENTER HRS HERE'!P109)</f>
        <v>0</v>
      </c>
      <c r="Q109" s="181">
        <f>$C109*1.5*('ENTER HRS HERE'!Q109)</f>
        <v>0</v>
      </c>
      <c r="R109" s="183">
        <f>$C109*('ENTER HRS HERE'!R109)</f>
        <v>0</v>
      </c>
      <c r="S109" s="181">
        <f>$C109*1.5*('ENTER HRS HERE'!S109)</f>
        <v>0</v>
      </c>
      <c r="T109" s="183">
        <f>$C109*('ENTER HRS HERE'!T109)</f>
        <v>0</v>
      </c>
      <c r="U109" s="181">
        <f>$C109*1.5*('ENTER HRS HERE'!U109)</f>
        <v>0</v>
      </c>
      <c r="V109" s="183">
        <f>$C109*('ENTER HRS HERE'!V109)</f>
        <v>0</v>
      </c>
      <c r="W109" s="181">
        <f>$C109*1.5*('ENTER HRS HERE'!W109)</f>
        <v>0</v>
      </c>
      <c r="X109" s="183">
        <f>$C109*('ENTER HRS HERE'!X109)</f>
        <v>0</v>
      </c>
      <c r="Y109" s="181">
        <f>$C109*1.5*('ENTER HRS HERE'!Y109)</f>
        <v>0</v>
      </c>
      <c r="Z109" s="183">
        <f>$C109*('ENTER HRS HERE'!Z109)</f>
        <v>0</v>
      </c>
      <c r="AA109" s="181">
        <f>$C109*1.5*('ENTER HRS HERE'!AA109)</f>
        <v>0</v>
      </c>
      <c r="AB109" s="183">
        <f>$C109*('ENTER HRS HERE'!AB109)</f>
        <v>0</v>
      </c>
      <c r="AC109" s="181">
        <f>$C109*1.5*('ENTER HRS HERE'!AC109)</f>
        <v>0</v>
      </c>
      <c r="AD109" s="183">
        <f>$C109*('ENTER HRS HERE'!AD109)</f>
        <v>0</v>
      </c>
      <c r="AE109" s="181">
        <f>$C109*1.5*('ENTER HRS HERE'!AE109)</f>
        <v>0</v>
      </c>
      <c r="AF109" s="183">
        <f>$C109*('ENTER HRS HERE'!AF109)</f>
        <v>0</v>
      </c>
      <c r="AG109" s="181">
        <f>$C109*1.5*('ENTER HRS HERE'!AG109)</f>
        <v>0</v>
      </c>
      <c r="AH109" s="183">
        <f>$C109*('ENTER HRS HERE'!AH109)</f>
        <v>0</v>
      </c>
      <c r="AI109" s="181">
        <f>$C109*1.5*('ENTER HRS HERE'!AI109)</f>
        <v>0</v>
      </c>
      <c r="AJ109" s="183">
        <f>$C109*('ENTER HRS HERE'!AJ109)</f>
        <v>0</v>
      </c>
      <c r="AK109" s="181">
        <f>$C109*1.5*('ENTER HRS HERE'!AK109)</f>
        <v>0</v>
      </c>
      <c r="AL109" s="183">
        <f>$C109*('ENTER HRS HERE'!AL109)</f>
        <v>0</v>
      </c>
      <c r="AM109" s="181">
        <f>$C109*1.5*('ENTER HRS HERE'!AM109)</f>
        <v>0</v>
      </c>
    </row>
    <row r="110" spans="2:39" ht="12.75">
      <c r="B110" s="196"/>
      <c r="C110" s="181"/>
      <c r="D110" s="276">
        <f t="shared" si="6"/>
        <v>0</v>
      </c>
      <c r="E110" s="277">
        <f t="shared" si="7"/>
        <v>0</v>
      </c>
      <c r="F110" s="180">
        <f>$C110*('ENTER HRS HERE'!F110)</f>
        <v>0</v>
      </c>
      <c r="G110" s="182">
        <f>$C110*1.5*('ENTER HRS HERE'!G110)</f>
        <v>0</v>
      </c>
      <c r="H110" s="183">
        <f>$C110*('ENTER HRS HERE'!H110)</f>
        <v>0</v>
      </c>
      <c r="I110" s="181">
        <f>$C110*1.5*('ENTER HRS HERE'!I110)</f>
        <v>0</v>
      </c>
      <c r="J110" s="183">
        <f>$C110*('ENTER HRS HERE'!J110)</f>
        <v>0</v>
      </c>
      <c r="K110" s="181">
        <f>$C110*1.5*('ENTER HRS HERE'!K110)</f>
        <v>0</v>
      </c>
      <c r="L110" s="183">
        <f>$C110*('ENTER HRS HERE'!L110)</f>
        <v>0</v>
      </c>
      <c r="M110" s="181">
        <f>$C110*1.5*('ENTER HRS HERE'!M110)</f>
        <v>0</v>
      </c>
      <c r="N110" s="183">
        <f>$C110*('ENTER HRS HERE'!N110)</f>
        <v>0</v>
      </c>
      <c r="O110" s="181">
        <f>$C110*1.5*('ENTER HRS HERE'!O110)</f>
        <v>0</v>
      </c>
      <c r="P110" s="183">
        <f>$C110*('ENTER HRS HERE'!P110)</f>
        <v>0</v>
      </c>
      <c r="Q110" s="181">
        <f>$C110*1.5*('ENTER HRS HERE'!Q110)</f>
        <v>0</v>
      </c>
      <c r="R110" s="183">
        <f>$C110*('ENTER HRS HERE'!R110)</f>
        <v>0</v>
      </c>
      <c r="S110" s="181">
        <f>$C110*1.5*('ENTER HRS HERE'!S110)</f>
        <v>0</v>
      </c>
      <c r="T110" s="183">
        <f>$C110*('ENTER HRS HERE'!T110)</f>
        <v>0</v>
      </c>
      <c r="U110" s="181">
        <f>$C110*1.5*('ENTER HRS HERE'!U110)</f>
        <v>0</v>
      </c>
      <c r="V110" s="183">
        <f>$C110*('ENTER HRS HERE'!V110)</f>
        <v>0</v>
      </c>
      <c r="W110" s="181">
        <f>$C110*1.5*('ENTER HRS HERE'!W110)</f>
        <v>0</v>
      </c>
      <c r="X110" s="183">
        <f>$C110*('ENTER HRS HERE'!X110)</f>
        <v>0</v>
      </c>
      <c r="Y110" s="181">
        <f>$C110*1.5*('ENTER HRS HERE'!Y110)</f>
        <v>0</v>
      </c>
      <c r="Z110" s="183">
        <f>$C110*('ENTER HRS HERE'!Z110)</f>
        <v>0</v>
      </c>
      <c r="AA110" s="181">
        <f>$C110*1.5*('ENTER HRS HERE'!AA110)</f>
        <v>0</v>
      </c>
      <c r="AB110" s="183">
        <f>$C110*('ENTER HRS HERE'!AB110)</f>
        <v>0</v>
      </c>
      <c r="AC110" s="181">
        <f>$C110*1.5*('ENTER HRS HERE'!AC110)</f>
        <v>0</v>
      </c>
      <c r="AD110" s="183">
        <f>$C110*('ENTER HRS HERE'!AD110)</f>
        <v>0</v>
      </c>
      <c r="AE110" s="181">
        <f>$C110*1.5*('ENTER HRS HERE'!AE110)</f>
        <v>0</v>
      </c>
      <c r="AF110" s="183">
        <f>$C110*('ENTER HRS HERE'!AF110)</f>
        <v>0</v>
      </c>
      <c r="AG110" s="181">
        <f>$C110*1.5*('ENTER HRS HERE'!AG110)</f>
        <v>0</v>
      </c>
      <c r="AH110" s="183">
        <f>$C110*('ENTER HRS HERE'!AH110)</f>
        <v>0</v>
      </c>
      <c r="AI110" s="181">
        <f>$C110*1.5*('ENTER HRS HERE'!AI110)</f>
        <v>0</v>
      </c>
      <c r="AJ110" s="183">
        <f>$C110*('ENTER HRS HERE'!AJ110)</f>
        <v>0</v>
      </c>
      <c r="AK110" s="181">
        <f>$C110*1.5*('ENTER HRS HERE'!AK110)</f>
        <v>0</v>
      </c>
      <c r="AL110" s="183">
        <f>$C110*('ENTER HRS HERE'!AL110)</f>
        <v>0</v>
      </c>
      <c r="AM110" s="181">
        <f>$C110*1.5*('ENTER HRS HERE'!AM110)</f>
        <v>0</v>
      </c>
    </row>
    <row r="111" spans="2:39" ht="12.75">
      <c r="B111" s="196"/>
      <c r="C111" s="181"/>
      <c r="D111" s="276">
        <f t="shared" si="6"/>
        <v>0</v>
      </c>
      <c r="E111" s="277">
        <f t="shared" si="7"/>
        <v>0</v>
      </c>
      <c r="F111" s="180">
        <f>$C111*('ENTER HRS HERE'!F111)</f>
        <v>0</v>
      </c>
      <c r="G111" s="182">
        <f>$C111*1.5*('ENTER HRS HERE'!G111)</f>
        <v>0</v>
      </c>
      <c r="H111" s="183">
        <f>$C111*('ENTER HRS HERE'!H111)</f>
        <v>0</v>
      </c>
      <c r="I111" s="181">
        <f>$C111*1.5*('ENTER HRS HERE'!I111)</f>
        <v>0</v>
      </c>
      <c r="J111" s="183">
        <f>$C111*('ENTER HRS HERE'!J111)</f>
        <v>0</v>
      </c>
      <c r="K111" s="181">
        <f>$C111*1.5*('ENTER HRS HERE'!K111)</f>
        <v>0</v>
      </c>
      <c r="L111" s="183">
        <f>$C111*('ENTER HRS HERE'!L111)</f>
        <v>0</v>
      </c>
      <c r="M111" s="181">
        <f>$C111*1.5*('ENTER HRS HERE'!M111)</f>
        <v>0</v>
      </c>
      <c r="N111" s="183">
        <f>$C111*('ENTER HRS HERE'!N111)</f>
        <v>0</v>
      </c>
      <c r="O111" s="181">
        <f>$C111*1.5*('ENTER HRS HERE'!O111)</f>
        <v>0</v>
      </c>
      <c r="P111" s="183">
        <f>$C111*('ENTER HRS HERE'!P111)</f>
        <v>0</v>
      </c>
      <c r="Q111" s="181">
        <f>$C111*1.5*('ENTER HRS HERE'!Q111)</f>
        <v>0</v>
      </c>
      <c r="R111" s="183">
        <f>$C111*('ENTER HRS HERE'!R111)</f>
        <v>0</v>
      </c>
      <c r="S111" s="181">
        <f>$C111*1.5*('ENTER HRS HERE'!S111)</f>
        <v>0</v>
      </c>
      <c r="T111" s="183">
        <f>$C111*('ENTER HRS HERE'!T111)</f>
        <v>0</v>
      </c>
      <c r="U111" s="181">
        <f>$C111*1.5*('ENTER HRS HERE'!U111)</f>
        <v>0</v>
      </c>
      <c r="V111" s="183">
        <f>$C111*('ENTER HRS HERE'!V111)</f>
        <v>0</v>
      </c>
      <c r="W111" s="181">
        <f>$C111*1.5*('ENTER HRS HERE'!W111)</f>
        <v>0</v>
      </c>
      <c r="X111" s="183">
        <f>$C111*('ENTER HRS HERE'!X111)</f>
        <v>0</v>
      </c>
      <c r="Y111" s="181">
        <f>$C111*1.5*('ENTER HRS HERE'!Y111)</f>
        <v>0</v>
      </c>
      <c r="Z111" s="183">
        <f>$C111*('ENTER HRS HERE'!Z111)</f>
        <v>0</v>
      </c>
      <c r="AA111" s="181">
        <f>$C111*1.5*('ENTER HRS HERE'!AA111)</f>
        <v>0</v>
      </c>
      <c r="AB111" s="183">
        <f>$C111*('ENTER HRS HERE'!AB111)</f>
        <v>0</v>
      </c>
      <c r="AC111" s="181">
        <f>$C111*1.5*('ENTER HRS HERE'!AC111)</f>
        <v>0</v>
      </c>
      <c r="AD111" s="183">
        <f>$C111*('ENTER HRS HERE'!AD111)</f>
        <v>0</v>
      </c>
      <c r="AE111" s="181">
        <f>$C111*1.5*('ENTER HRS HERE'!AE111)</f>
        <v>0</v>
      </c>
      <c r="AF111" s="183">
        <f>$C111*('ENTER HRS HERE'!AF111)</f>
        <v>0</v>
      </c>
      <c r="AG111" s="181">
        <f>$C111*1.5*('ENTER HRS HERE'!AG111)</f>
        <v>0</v>
      </c>
      <c r="AH111" s="183">
        <f>$C111*('ENTER HRS HERE'!AH111)</f>
        <v>0</v>
      </c>
      <c r="AI111" s="181">
        <f>$C111*1.5*('ENTER HRS HERE'!AI111)</f>
        <v>0</v>
      </c>
      <c r="AJ111" s="183">
        <f>$C111*('ENTER HRS HERE'!AJ111)</f>
        <v>0</v>
      </c>
      <c r="AK111" s="181">
        <f>$C111*1.5*('ENTER HRS HERE'!AK111)</f>
        <v>0</v>
      </c>
      <c r="AL111" s="183">
        <f>$C111*('ENTER HRS HERE'!AL111)</f>
        <v>0</v>
      </c>
      <c r="AM111" s="181">
        <f>$C111*1.5*('ENTER HRS HERE'!AM111)</f>
        <v>0</v>
      </c>
    </row>
    <row r="112" spans="2:39" ht="12.75">
      <c r="B112" s="196"/>
      <c r="C112" s="181"/>
      <c r="D112" s="276">
        <f t="shared" si="6"/>
        <v>0</v>
      </c>
      <c r="E112" s="277">
        <f t="shared" si="7"/>
        <v>0</v>
      </c>
      <c r="F112" s="180">
        <f>$C112*('ENTER HRS HERE'!F112)</f>
        <v>0</v>
      </c>
      <c r="G112" s="182">
        <f>$C112*1.5*('ENTER HRS HERE'!G112)</f>
        <v>0</v>
      </c>
      <c r="H112" s="183">
        <f>$C112*('ENTER HRS HERE'!H112)</f>
        <v>0</v>
      </c>
      <c r="I112" s="181">
        <f>$C112*1.5*('ENTER HRS HERE'!I112)</f>
        <v>0</v>
      </c>
      <c r="J112" s="183">
        <f>$C112*('ENTER HRS HERE'!J112)</f>
        <v>0</v>
      </c>
      <c r="K112" s="181">
        <f>$C112*1.5*('ENTER HRS HERE'!K112)</f>
        <v>0</v>
      </c>
      <c r="L112" s="183">
        <f>$C112*('ENTER HRS HERE'!L112)</f>
        <v>0</v>
      </c>
      <c r="M112" s="181">
        <f>$C112*1.5*('ENTER HRS HERE'!M112)</f>
        <v>0</v>
      </c>
      <c r="N112" s="183">
        <f>$C112*('ENTER HRS HERE'!N112)</f>
        <v>0</v>
      </c>
      <c r="O112" s="181">
        <f>$C112*1.5*('ENTER HRS HERE'!O112)</f>
        <v>0</v>
      </c>
      <c r="P112" s="183">
        <f>$C112*('ENTER HRS HERE'!P112)</f>
        <v>0</v>
      </c>
      <c r="Q112" s="181">
        <f>$C112*1.5*('ENTER HRS HERE'!Q112)</f>
        <v>0</v>
      </c>
      <c r="R112" s="183">
        <f>$C112*('ENTER HRS HERE'!R112)</f>
        <v>0</v>
      </c>
      <c r="S112" s="181">
        <f>$C112*1.5*('ENTER HRS HERE'!S112)</f>
        <v>0</v>
      </c>
      <c r="T112" s="183">
        <f>$C112*('ENTER HRS HERE'!T112)</f>
        <v>0</v>
      </c>
      <c r="U112" s="181">
        <f>$C112*1.5*('ENTER HRS HERE'!U112)</f>
        <v>0</v>
      </c>
      <c r="V112" s="183">
        <f>$C112*('ENTER HRS HERE'!V112)</f>
        <v>0</v>
      </c>
      <c r="W112" s="181">
        <f>$C112*1.5*('ENTER HRS HERE'!W112)</f>
        <v>0</v>
      </c>
      <c r="X112" s="183">
        <f>$C112*('ENTER HRS HERE'!X112)</f>
        <v>0</v>
      </c>
      <c r="Y112" s="181">
        <f>$C112*1.5*('ENTER HRS HERE'!Y112)</f>
        <v>0</v>
      </c>
      <c r="Z112" s="183">
        <f>$C112*('ENTER HRS HERE'!Z112)</f>
        <v>0</v>
      </c>
      <c r="AA112" s="181">
        <f>$C112*1.5*('ENTER HRS HERE'!AA112)</f>
        <v>0</v>
      </c>
      <c r="AB112" s="183">
        <f>$C112*('ENTER HRS HERE'!AB112)</f>
        <v>0</v>
      </c>
      <c r="AC112" s="181">
        <f>$C112*1.5*('ENTER HRS HERE'!AC112)</f>
        <v>0</v>
      </c>
      <c r="AD112" s="183">
        <f>$C112*('ENTER HRS HERE'!AD112)</f>
        <v>0</v>
      </c>
      <c r="AE112" s="181">
        <f>$C112*1.5*('ENTER HRS HERE'!AE112)</f>
        <v>0</v>
      </c>
      <c r="AF112" s="183">
        <f>$C112*('ENTER HRS HERE'!AF112)</f>
        <v>0</v>
      </c>
      <c r="AG112" s="181">
        <f>$C112*1.5*('ENTER HRS HERE'!AG112)</f>
        <v>0</v>
      </c>
      <c r="AH112" s="183">
        <f>$C112*('ENTER HRS HERE'!AH112)</f>
        <v>0</v>
      </c>
      <c r="AI112" s="181">
        <f>$C112*1.5*('ENTER HRS HERE'!AI112)</f>
        <v>0</v>
      </c>
      <c r="AJ112" s="183">
        <f>$C112*('ENTER HRS HERE'!AJ112)</f>
        <v>0</v>
      </c>
      <c r="AK112" s="181">
        <f>$C112*1.5*('ENTER HRS HERE'!AK112)</f>
        <v>0</v>
      </c>
      <c r="AL112" s="183">
        <f>$C112*('ENTER HRS HERE'!AL112)</f>
        <v>0</v>
      </c>
      <c r="AM112" s="181">
        <f>$C112*1.5*('ENTER HRS HERE'!AM112)</f>
        <v>0</v>
      </c>
    </row>
    <row r="113" spans="2:39" ht="12.75">
      <c r="B113" s="196"/>
      <c r="C113" s="181"/>
      <c r="D113" s="276">
        <f t="shared" si="6"/>
        <v>0</v>
      </c>
      <c r="E113" s="277">
        <f t="shared" si="7"/>
        <v>0</v>
      </c>
      <c r="F113" s="180">
        <f>$C113*('ENTER HRS HERE'!F113)</f>
        <v>0</v>
      </c>
      <c r="G113" s="182">
        <f>$C113*1.5*('ENTER HRS HERE'!G113)</f>
        <v>0</v>
      </c>
      <c r="H113" s="183">
        <f>$C113*('ENTER HRS HERE'!H113)</f>
        <v>0</v>
      </c>
      <c r="I113" s="181">
        <f>$C113*1.5*('ENTER HRS HERE'!I113)</f>
        <v>0</v>
      </c>
      <c r="J113" s="183">
        <f>$C113*('ENTER HRS HERE'!J113)</f>
        <v>0</v>
      </c>
      <c r="K113" s="181">
        <f>$C113*1.5*('ENTER HRS HERE'!K113)</f>
        <v>0</v>
      </c>
      <c r="L113" s="183">
        <f>$C113*('ENTER HRS HERE'!L113)</f>
        <v>0</v>
      </c>
      <c r="M113" s="181">
        <f>$C113*1.5*('ENTER HRS HERE'!M113)</f>
        <v>0</v>
      </c>
      <c r="N113" s="183">
        <f>$C113*('ENTER HRS HERE'!N113)</f>
        <v>0</v>
      </c>
      <c r="O113" s="181">
        <f>$C113*1.5*('ENTER HRS HERE'!O113)</f>
        <v>0</v>
      </c>
      <c r="P113" s="183">
        <f>$C113*('ENTER HRS HERE'!P113)</f>
        <v>0</v>
      </c>
      <c r="Q113" s="181">
        <f>$C113*1.5*('ENTER HRS HERE'!Q113)</f>
        <v>0</v>
      </c>
      <c r="R113" s="183">
        <f>$C113*('ENTER HRS HERE'!R113)</f>
        <v>0</v>
      </c>
      <c r="S113" s="181">
        <f>$C113*1.5*('ENTER HRS HERE'!S113)</f>
        <v>0</v>
      </c>
      <c r="T113" s="183">
        <f>$C113*('ENTER HRS HERE'!T113)</f>
        <v>0</v>
      </c>
      <c r="U113" s="181">
        <f>$C113*1.5*('ENTER HRS HERE'!U113)</f>
        <v>0</v>
      </c>
      <c r="V113" s="183">
        <f>$C113*('ENTER HRS HERE'!V113)</f>
        <v>0</v>
      </c>
      <c r="W113" s="181">
        <f>$C113*1.5*('ENTER HRS HERE'!W113)</f>
        <v>0</v>
      </c>
      <c r="X113" s="183">
        <f>$C113*('ENTER HRS HERE'!X113)</f>
        <v>0</v>
      </c>
      <c r="Y113" s="181">
        <f>$C113*1.5*('ENTER HRS HERE'!Y113)</f>
        <v>0</v>
      </c>
      <c r="Z113" s="183">
        <f>$C113*('ENTER HRS HERE'!Z113)</f>
        <v>0</v>
      </c>
      <c r="AA113" s="181">
        <f>$C113*1.5*('ENTER HRS HERE'!AA113)</f>
        <v>0</v>
      </c>
      <c r="AB113" s="183">
        <f>$C113*('ENTER HRS HERE'!AB113)</f>
        <v>0</v>
      </c>
      <c r="AC113" s="181">
        <f>$C113*1.5*('ENTER HRS HERE'!AC113)</f>
        <v>0</v>
      </c>
      <c r="AD113" s="183">
        <f>$C113*('ENTER HRS HERE'!AD113)</f>
        <v>0</v>
      </c>
      <c r="AE113" s="181">
        <f>$C113*1.5*('ENTER HRS HERE'!AE113)</f>
        <v>0</v>
      </c>
      <c r="AF113" s="183">
        <f>$C113*('ENTER HRS HERE'!AF113)</f>
        <v>0</v>
      </c>
      <c r="AG113" s="181">
        <f>$C113*1.5*('ENTER HRS HERE'!AG113)</f>
        <v>0</v>
      </c>
      <c r="AH113" s="183">
        <f>$C113*('ENTER HRS HERE'!AH113)</f>
        <v>0</v>
      </c>
      <c r="AI113" s="181">
        <f>$C113*1.5*('ENTER HRS HERE'!AI113)</f>
        <v>0</v>
      </c>
      <c r="AJ113" s="183">
        <f>$C113*('ENTER HRS HERE'!AJ113)</f>
        <v>0</v>
      </c>
      <c r="AK113" s="181">
        <f>$C113*1.5*('ENTER HRS HERE'!AK113)</f>
        <v>0</v>
      </c>
      <c r="AL113" s="183">
        <f>$C113*('ENTER HRS HERE'!AL113)</f>
        <v>0</v>
      </c>
      <c r="AM113" s="181">
        <f>$C113*1.5*('ENTER HRS HERE'!AM113)</f>
        <v>0</v>
      </c>
    </row>
    <row r="114" spans="2:39" ht="12.75">
      <c r="B114" s="196"/>
      <c r="C114" s="181"/>
      <c r="D114" s="276">
        <f t="shared" si="6"/>
        <v>0</v>
      </c>
      <c r="E114" s="277">
        <f t="shared" si="7"/>
        <v>0</v>
      </c>
      <c r="F114" s="180">
        <f>$C114*('ENTER HRS HERE'!F114)</f>
        <v>0</v>
      </c>
      <c r="G114" s="182">
        <f>$C114*1.5*('ENTER HRS HERE'!G114)</f>
        <v>0</v>
      </c>
      <c r="H114" s="183">
        <f>$C114*('ENTER HRS HERE'!H114)</f>
        <v>0</v>
      </c>
      <c r="I114" s="181">
        <f>$C114*1.5*('ENTER HRS HERE'!I114)</f>
        <v>0</v>
      </c>
      <c r="J114" s="183">
        <f>$C114*('ENTER HRS HERE'!J114)</f>
        <v>0</v>
      </c>
      <c r="K114" s="181">
        <f>$C114*1.5*('ENTER HRS HERE'!K114)</f>
        <v>0</v>
      </c>
      <c r="L114" s="183">
        <f>$C114*('ENTER HRS HERE'!L114)</f>
        <v>0</v>
      </c>
      <c r="M114" s="181">
        <f>$C114*1.5*('ENTER HRS HERE'!M114)</f>
        <v>0</v>
      </c>
      <c r="N114" s="183">
        <f>$C114*('ENTER HRS HERE'!N114)</f>
        <v>0</v>
      </c>
      <c r="O114" s="181">
        <f>$C114*1.5*('ENTER HRS HERE'!O114)</f>
        <v>0</v>
      </c>
      <c r="P114" s="183">
        <f>$C114*('ENTER HRS HERE'!P114)</f>
        <v>0</v>
      </c>
      <c r="Q114" s="181">
        <f>$C114*1.5*('ENTER HRS HERE'!Q114)</f>
        <v>0</v>
      </c>
      <c r="R114" s="183">
        <f>$C114*('ENTER HRS HERE'!R114)</f>
        <v>0</v>
      </c>
      <c r="S114" s="181">
        <f>$C114*1.5*('ENTER HRS HERE'!S114)</f>
        <v>0</v>
      </c>
      <c r="T114" s="183">
        <f>$C114*('ENTER HRS HERE'!T114)</f>
        <v>0</v>
      </c>
      <c r="U114" s="181">
        <f>$C114*1.5*('ENTER HRS HERE'!U114)</f>
        <v>0</v>
      </c>
      <c r="V114" s="183">
        <f>$C114*('ENTER HRS HERE'!V114)</f>
        <v>0</v>
      </c>
      <c r="W114" s="181">
        <f>$C114*1.5*('ENTER HRS HERE'!W114)</f>
        <v>0</v>
      </c>
      <c r="X114" s="183">
        <f>$C114*('ENTER HRS HERE'!X114)</f>
        <v>0</v>
      </c>
      <c r="Y114" s="181">
        <f>$C114*1.5*('ENTER HRS HERE'!Y114)</f>
        <v>0</v>
      </c>
      <c r="Z114" s="183">
        <f>$C114*('ENTER HRS HERE'!Z114)</f>
        <v>0</v>
      </c>
      <c r="AA114" s="181">
        <f>$C114*1.5*('ENTER HRS HERE'!AA114)</f>
        <v>0</v>
      </c>
      <c r="AB114" s="183">
        <f>$C114*('ENTER HRS HERE'!AB114)</f>
        <v>0</v>
      </c>
      <c r="AC114" s="181">
        <f>$C114*1.5*('ENTER HRS HERE'!AC114)</f>
        <v>0</v>
      </c>
      <c r="AD114" s="183">
        <f>$C114*('ENTER HRS HERE'!AD114)</f>
        <v>0</v>
      </c>
      <c r="AE114" s="181">
        <f>$C114*1.5*('ENTER HRS HERE'!AE114)</f>
        <v>0</v>
      </c>
      <c r="AF114" s="183">
        <f>$C114*('ENTER HRS HERE'!AF114)</f>
        <v>0</v>
      </c>
      <c r="AG114" s="181">
        <f>$C114*1.5*('ENTER HRS HERE'!AG114)</f>
        <v>0</v>
      </c>
      <c r="AH114" s="183">
        <f>$C114*('ENTER HRS HERE'!AH114)</f>
        <v>0</v>
      </c>
      <c r="AI114" s="181">
        <f>$C114*1.5*('ENTER HRS HERE'!AI114)</f>
        <v>0</v>
      </c>
      <c r="AJ114" s="183">
        <f>$C114*('ENTER HRS HERE'!AJ114)</f>
        <v>0</v>
      </c>
      <c r="AK114" s="181">
        <f>$C114*1.5*('ENTER HRS HERE'!AK114)</f>
        <v>0</v>
      </c>
      <c r="AL114" s="183">
        <f>$C114*('ENTER HRS HERE'!AL114)</f>
        <v>0</v>
      </c>
      <c r="AM114" s="181">
        <f>$C114*1.5*('ENTER HRS HERE'!AM114)</f>
        <v>0</v>
      </c>
    </row>
    <row r="115" spans="2:39" ht="12.75">
      <c r="B115" s="196"/>
      <c r="C115" s="181"/>
      <c r="D115" s="276">
        <f t="shared" si="6"/>
        <v>0</v>
      </c>
      <c r="E115" s="277">
        <f t="shared" si="7"/>
        <v>0</v>
      </c>
      <c r="F115" s="180">
        <f>$C115*('ENTER HRS HERE'!F115)</f>
        <v>0</v>
      </c>
      <c r="G115" s="182">
        <f>$C115*1.5*('ENTER HRS HERE'!G115)</f>
        <v>0</v>
      </c>
      <c r="H115" s="183">
        <f>$C115*('ENTER HRS HERE'!H115)</f>
        <v>0</v>
      </c>
      <c r="I115" s="181">
        <f>$C115*1.5*('ENTER HRS HERE'!I115)</f>
        <v>0</v>
      </c>
      <c r="J115" s="183">
        <f>$C115*('ENTER HRS HERE'!J115)</f>
        <v>0</v>
      </c>
      <c r="K115" s="181">
        <f>$C115*1.5*('ENTER HRS HERE'!K115)</f>
        <v>0</v>
      </c>
      <c r="L115" s="183">
        <f>$C115*('ENTER HRS HERE'!L115)</f>
        <v>0</v>
      </c>
      <c r="M115" s="181">
        <f>$C115*1.5*('ENTER HRS HERE'!M115)</f>
        <v>0</v>
      </c>
      <c r="N115" s="183">
        <f>$C115*('ENTER HRS HERE'!N115)</f>
        <v>0</v>
      </c>
      <c r="O115" s="181">
        <f>$C115*1.5*('ENTER HRS HERE'!O115)</f>
        <v>0</v>
      </c>
      <c r="P115" s="183">
        <f>$C115*('ENTER HRS HERE'!P115)</f>
        <v>0</v>
      </c>
      <c r="Q115" s="181">
        <f>$C115*1.5*('ENTER HRS HERE'!Q115)</f>
        <v>0</v>
      </c>
      <c r="R115" s="183">
        <f>$C115*('ENTER HRS HERE'!R115)</f>
        <v>0</v>
      </c>
      <c r="S115" s="181">
        <f>$C115*1.5*('ENTER HRS HERE'!S115)</f>
        <v>0</v>
      </c>
      <c r="T115" s="183">
        <f>$C115*('ENTER HRS HERE'!T115)</f>
        <v>0</v>
      </c>
      <c r="U115" s="181">
        <f>$C115*1.5*('ENTER HRS HERE'!U115)</f>
        <v>0</v>
      </c>
      <c r="V115" s="183">
        <f>$C115*('ENTER HRS HERE'!V115)</f>
        <v>0</v>
      </c>
      <c r="W115" s="181">
        <f>$C115*1.5*('ENTER HRS HERE'!W115)</f>
        <v>0</v>
      </c>
      <c r="X115" s="183">
        <f>$C115*('ENTER HRS HERE'!X115)</f>
        <v>0</v>
      </c>
      <c r="Y115" s="181">
        <f>$C115*1.5*('ENTER HRS HERE'!Y115)</f>
        <v>0</v>
      </c>
      <c r="Z115" s="183">
        <f>$C115*('ENTER HRS HERE'!Z115)</f>
        <v>0</v>
      </c>
      <c r="AA115" s="181">
        <f>$C115*1.5*('ENTER HRS HERE'!AA115)</f>
        <v>0</v>
      </c>
      <c r="AB115" s="183">
        <f>$C115*('ENTER HRS HERE'!AB115)</f>
        <v>0</v>
      </c>
      <c r="AC115" s="181">
        <f>$C115*1.5*('ENTER HRS HERE'!AC115)</f>
        <v>0</v>
      </c>
      <c r="AD115" s="183">
        <f>$C115*('ENTER HRS HERE'!AD115)</f>
        <v>0</v>
      </c>
      <c r="AE115" s="181">
        <f>$C115*1.5*('ENTER HRS HERE'!AE115)</f>
        <v>0</v>
      </c>
      <c r="AF115" s="183">
        <f>$C115*('ENTER HRS HERE'!AF115)</f>
        <v>0</v>
      </c>
      <c r="AG115" s="181">
        <f>$C115*1.5*('ENTER HRS HERE'!AG115)</f>
        <v>0</v>
      </c>
      <c r="AH115" s="183">
        <f>$C115*('ENTER HRS HERE'!AH115)</f>
        <v>0</v>
      </c>
      <c r="AI115" s="181">
        <f>$C115*1.5*('ENTER HRS HERE'!AI115)</f>
        <v>0</v>
      </c>
      <c r="AJ115" s="183">
        <f>$C115*('ENTER HRS HERE'!AJ115)</f>
        <v>0</v>
      </c>
      <c r="AK115" s="181">
        <f>$C115*1.5*('ENTER HRS HERE'!AK115)</f>
        <v>0</v>
      </c>
      <c r="AL115" s="183">
        <f>$C115*('ENTER HRS HERE'!AL115)</f>
        <v>0</v>
      </c>
      <c r="AM115" s="181">
        <f>$C115*1.5*('ENTER HRS HERE'!AM115)</f>
        <v>0</v>
      </c>
    </row>
    <row r="116" spans="2:39" ht="12.75">
      <c r="B116" s="196"/>
      <c r="C116" s="181"/>
      <c r="D116" s="276">
        <f t="shared" si="6"/>
        <v>0</v>
      </c>
      <c r="E116" s="277">
        <f t="shared" si="7"/>
        <v>0</v>
      </c>
      <c r="F116" s="180">
        <f>$C116*('ENTER HRS HERE'!F116)</f>
        <v>0</v>
      </c>
      <c r="G116" s="182">
        <f>$C116*1.5*('ENTER HRS HERE'!G116)</f>
        <v>0</v>
      </c>
      <c r="H116" s="183">
        <f>$C116*('ENTER HRS HERE'!H116)</f>
        <v>0</v>
      </c>
      <c r="I116" s="181">
        <f>$C116*1.5*('ENTER HRS HERE'!I116)</f>
        <v>0</v>
      </c>
      <c r="J116" s="183">
        <f>$C116*('ENTER HRS HERE'!J116)</f>
        <v>0</v>
      </c>
      <c r="K116" s="181">
        <f>$C116*1.5*('ENTER HRS HERE'!K116)</f>
        <v>0</v>
      </c>
      <c r="L116" s="183">
        <f>$C116*('ENTER HRS HERE'!L116)</f>
        <v>0</v>
      </c>
      <c r="M116" s="181">
        <f>$C116*1.5*('ENTER HRS HERE'!M116)</f>
        <v>0</v>
      </c>
      <c r="N116" s="183">
        <f>$C116*('ENTER HRS HERE'!N116)</f>
        <v>0</v>
      </c>
      <c r="O116" s="181">
        <f>$C116*1.5*('ENTER HRS HERE'!O116)</f>
        <v>0</v>
      </c>
      <c r="P116" s="183">
        <f>$C116*('ENTER HRS HERE'!P116)</f>
        <v>0</v>
      </c>
      <c r="Q116" s="181">
        <f>$C116*1.5*('ENTER HRS HERE'!Q116)</f>
        <v>0</v>
      </c>
      <c r="R116" s="183">
        <f>$C116*('ENTER HRS HERE'!R116)</f>
        <v>0</v>
      </c>
      <c r="S116" s="181">
        <f>$C116*1.5*('ENTER HRS HERE'!S116)</f>
        <v>0</v>
      </c>
      <c r="T116" s="183">
        <f>$C116*('ENTER HRS HERE'!T116)</f>
        <v>0</v>
      </c>
      <c r="U116" s="181">
        <f>$C116*1.5*('ENTER HRS HERE'!U116)</f>
        <v>0</v>
      </c>
      <c r="V116" s="183">
        <f>$C116*('ENTER HRS HERE'!V116)</f>
        <v>0</v>
      </c>
      <c r="W116" s="181">
        <f>$C116*1.5*('ENTER HRS HERE'!W116)</f>
        <v>0</v>
      </c>
      <c r="X116" s="183">
        <f>$C116*('ENTER HRS HERE'!X116)</f>
        <v>0</v>
      </c>
      <c r="Y116" s="181">
        <f>$C116*1.5*('ENTER HRS HERE'!Y116)</f>
        <v>0</v>
      </c>
      <c r="Z116" s="183">
        <f>$C116*('ENTER HRS HERE'!Z116)</f>
        <v>0</v>
      </c>
      <c r="AA116" s="181">
        <f>$C116*1.5*('ENTER HRS HERE'!AA116)</f>
        <v>0</v>
      </c>
      <c r="AB116" s="183">
        <f>$C116*('ENTER HRS HERE'!AB116)</f>
        <v>0</v>
      </c>
      <c r="AC116" s="181">
        <f>$C116*1.5*('ENTER HRS HERE'!AC116)</f>
        <v>0</v>
      </c>
      <c r="AD116" s="183">
        <f>$C116*('ENTER HRS HERE'!AD116)</f>
        <v>0</v>
      </c>
      <c r="AE116" s="181">
        <f>$C116*1.5*('ENTER HRS HERE'!AE116)</f>
        <v>0</v>
      </c>
      <c r="AF116" s="183">
        <f>$C116*('ENTER HRS HERE'!AF116)</f>
        <v>0</v>
      </c>
      <c r="AG116" s="181">
        <f>$C116*1.5*('ENTER HRS HERE'!AG116)</f>
        <v>0</v>
      </c>
      <c r="AH116" s="183">
        <f>$C116*('ENTER HRS HERE'!AH116)</f>
        <v>0</v>
      </c>
      <c r="AI116" s="181">
        <f>$C116*1.5*('ENTER HRS HERE'!AI116)</f>
        <v>0</v>
      </c>
      <c r="AJ116" s="183">
        <f>$C116*('ENTER HRS HERE'!AJ116)</f>
        <v>0</v>
      </c>
      <c r="AK116" s="181">
        <f>$C116*1.5*('ENTER HRS HERE'!AK116)</f>
        <v>0</v>
      </c>
      <c r="AL116" s="183">
        <f>$C116*('ENTER HRS HERE'!AL116)</f>
        <v>0</v>
      </c>
      <c r="AM116" s="181">
        <f>$C116*1.5*('ENTER HRS HERE'!AM116)</f>
        <v>0</v>
      </c>
    </row>
    <row r="117" spans="2:39" ht="12.75">
      <c r="B117" s="196"/>
      <c r="C117" s="181"/>
      <c r="D117" s="276">
        <f t="shared" si="6"/>
        <v>0</v>
      </c>
      <c r="E117" s="277">
        <f t="shared" si="7"/>
        <v>0</v>
      </c>
      <c r="F117" s="180">
        <f>$C117*('ENTER HRS HERE'!F117)</f>
        <v>0</v>
      </c>
      <c r="G117" s="182">
        <f>$C117*1.5*('ENTER HRS HERE'!G117)</f>
        <v>0</v>
      </c>
      <c r="H117" s="183">
        <f>$C117*('ENTER HRS HERE'!H117)</f>
        <v>0</v>
      </c>
      <c r="I117" s="181">
        <f>$C117*1.5*('ENTER HRS HERE'!I117)</f>
        <v>0</v>
      </c>
      <c r="J117" s="183">
        <f>$C117*('ENTER HRS HERE'!J117)</f>
        <v>0</v>
      </c>
      <c r="K117" s="181">
        <f>$C117*1.5*('ENTER HRS HERE'!K117)</f>
        <v>0</v>
      </c>
      <c r="L117" s="183">
        <f>$C117*('ENTER HRS HERE'!L117)</f>
        <v>0</v>
      </c>
      <c r="M117" s="181">
        <f>$C117*1.5*('ENTER HRS HERE'!M117)</f>
        <v>0</v>
      </c>
      <c r="N117" s="183">
        <f>$C117*('ENTER HRS HERE'!N117)</f>
        <v>0</v>
      </c>
      <c r="O117" s="181">
        <f>$C117*1.5*('ENTER HRS HERE'!O117)</f>
        <v>0</v>
      </c>
      <c r="P117" s="183">
        <f>$C117*('ENTER HRS HERE'!P117)</f>
        <v>0</v>
      </c>
      <c r="Q117" s="181">
        <f>$C117*1.5*('ENTER HRS HERE'!Q117)</f>
        <v>0</v>
      </c>
      <c r="R117" s="183">
        <f>$C117*('ENTER HRS HERE'!R117)</f>
        <v>0</v>
      </c>
      <c r="S117" s="181">
        <f>$C117*1.5*('ENTER HRS HERE'!S117)</f>
        <v>0</v>
      </c>
      <c r="T117" s="183">
        <f>$C117*('ENTER HRS HERE'!T117)</f>
        <v>0</v>
      </c>
      <c r="U117" s="181">
        <f>$C117*1.5*('ENTER HRS HERE'!U117)</f>
        <v>0</v>
      </c>
      <c r="V117" s="183">
        <f>$C117*('ENTER HRS HERE'!V117)</f>
        <v>0</v>
      </c>
      <c r="W117" s="181">
        <f>$C117*1.5*('ENTER HRS HERE'!W117)</f>
        <v>0</v>
      </c>
      <c r="X117" s="183">
        <f>$C117*('ENTER HRS HERE'!X117)</f>
        <v>0</v>
      </c>
      <c r="Y117" s="181">
        <f>$C117*1.5*('ENTER HRS HERE'!Y117)</f>
        <v>0</v>
      </c>
      <c r="Z117" s="183">
        <f>$C117*('ENTER HRS HERE'!Z117)</f>
        <v>0</v>
      </c>
      <c r="AA117" s="181">
        <f>$C117*1.5*('ENTER HRS HERE'!AA117)</f>
        <v>0</v>
      </c>
      <c r="AB117" s="183">
        <f>$C117*('ENTER HRS HERE'!AB117)</f>
        <v>0</v>
      </c>
      <c r="AC117" s="181">
        <f>$C117*1.5*('ENTER HRS HERE'!AC117)</f>
        <v>0</v>
      </c>
      <c r="AD117" s="183">
        <f>$C117*('ENTER HRS HERE'!AD117)</f>
        <v>0</v>
      </c>
      <c r="AE117" s="181">
        <f>$C117*1.5*('ENTER HRS HERE'!AE117)</f>
        <v>0</v>
      </c>
      <c r="AF117" s="183">
        <f>$C117*('ENTER HRS HERE'!AF117)</f>
        <v>0</v>
      </c>
      <c r="AG117" s="181">
        <f>$C117*1.5*('ENTER HRS HERE'!AG117)</f>
        <v>0</v>
      </c>
      <c r="AH117" s="183">
        <f>$C117*('ENTER HRS HERE'!AH117)</f>
        <v>0</v>
      </c>
      <c r="AI117" s="181">
        <f>$C117*1.5*('ENTER HRS HERE'!AI117)</f>
        <v>0</v>
      </c>
      <c r="AJ117" s="183">
        <f>$C117*('ENTER HRS HERE'!AJ117)</f>
        <v>0</v>
      </c>
      <c r="AK117" s="181">
        <f>$C117*1.5*('ENTER HRS HERE'!AK117)</f>
        <v>0</v>
      </c>
      <c r="AL117" s="183">
        <f>$C117*('ENTER HRS HERE'!AL117)</f>
        <v>0</v>
      </c>
      <c r="AM117" s="181">
        <f>$C117*1.5*('ENTER HRS HERE'!AM117)</f>
        <v>0</v>
      </c>
    </row>
    <row r="118" spans="2:39" ht="12.75">
      <c r="B118" s="196"/>
      <c r="C118" s="181"/>
      <c r="D118" s="276">
        <f t="shared" si="6"/>
        <v>0</v>
      </c>
      <c r="E118" s="277">
        <f t="shared" si="7"/>
        <v>0</v>
      </c>
      <c r="F118" s="180">
        <f>$C118*('ENTER HRS HERE'!F118)</f>
        <v>0</v>
      </c>
      <c r="G118" s="182">
        <f>$C118*1.5*('ENTER HRS HERE'!G118)</f>
        <v>0</v>
      </c>
      <c r="H118" s="183">
        <f>$C118*('ENTER HRS HERE'!H118)</f>
        <v>0</v>
      </c>
      <c r="I118" s="181">
        <f>$C118*1.5*('ENTER HRS HERE'!I118)</f>
        <v>0</v>
      </c>
      <c r="J118" s="183">
        <f>$C118*('ENTER HRS HERE'!J118)</f>
        <v>0</v>
      </c>
      <c r="K118" s="181">
        <f>$C118*1.5*('ENTER HRS HERE'!K118)</f>
        <v>0</v>
      </c>
      <c r="L118" s="183">
        <f>$C118*('ENTER HRS HERE'!L118)</f>
        <v>0</v>
      </c>
      <c r="M118" s="181">
        <f>$C118*1.5*('ENTER HRS HERE'!M118)</f>
        <v>0</v>
      </c>
      <c r="N118" s="183">
        <f>$C118*('ENTER HRS HERE'!N118)</f>
        <v>0</v>
      </c>
      <c r="O118" s="181">
        <f>$C118*1.5*('ENTER HRS HERE'!O118)</f>
        <v>0</v>
      </c>
      <c r="P118" s="183">
        <f>$C118*('ENTER HRS HERE'!P118)</f>
        <v>0</v>
      </c>
      <c r="Q118" s="181">
        <f>$C118*1.5*('ENTER HRS HERE'!Q118)</f>
        <v>0</v>
      </c>
      <c r="R118" s="183">
        <f>$C118*('ENTER HRS HERE'!R118)</f>
        <v>0</v>
      </c>
      <c r="S118" s="181">
        <f>$C118*1.5*('ENTER HRS HERE'!S118)</f>
        <v>0</v>
      </c>
      <c r="T118" s="183">
        <f>$C118*('ENTER HRS HERE'!T118)</f>
        <v>0</v>
      </c>
      <c r="U118" s="181">
        <f>$C118*1.5*('ENTER HRS HERE'!U118)</f>
        <v>0</v>
      </c>
      <c r="V118" s="183">
        <f>$C118*('ENTER HRS HERE'!V118)</f>
        <v>0</v>
      </c>
      <c r="W118" s="181">
        <f>$C118*1.5*('ENTER HRS HERE'!W118)</f>
        <v>0</v>
      </c>
      <c r="X118" s="183">
        <f>$C118*('ENTER HRS HERE'!X118)</f>
        <v>0</v>
      </c>
      <c r="Y118" s="181">
        <f>$C118*1.5*('ENTER HRS HERE'!Y118)</f>
        <v>0</v>
      </c>
      <c r="Z118" s="183">
        <f>$C118*('ENTER HRS HERE'!Z118)</f>
        <v>0</v>
      </c>
      <c r="AA118" s="181">
        <f>$C118*1.5*('ENTER HRS HERE'!AA118)</f>
        <v>0</v>
      </c>
      <c r="AB118" s="183">
        <f>$C118*('ENTER HRS HERE'!AB118)</f>
        <v>0</v>
      </c>
      <c r="AC118" s="181">
        <f>$C118*1.5*('ENTER HRS HERE'!AC118)</f>
        <v>0</v>
      </c>
      <c r="AD118" s="183">
        <f>$C118*('ENTER HRS HERE'!AD118)</f>
        <v>0</v>
      </c>
      <c r="AE118" s="181">
        <f>$C118*1.5*('ENTER HRS HERE'!AE118)</f>
        <v>0</v>
      </c>
      <c r="AF118" s="183">
        <f>$C118*('ENTER HRS HERE'!AF118)</f>
        <v>0</v>
      </c>
      <c r="AG118" s="181">
        <f>$C118*1.5*('ENTER HRS HERE'!AG118)</f>
        <v>0</v>
      </c>
      <c r="AH118" s="183">
        <f>$C118*('ENTER HRS HERE'!AH118)</f>
        <v>0</v>
      </c>
      <c r="AI118" s="181">
        <f>$C118*1.5*('ENTER HRS HERE'!AI118)</f>
        <v>0</v>
      </c>
      <c r="AJ118" s="183">
        <f>$C118*('ENTER HRS HERE'!AJ118)</f>
        <v>0</v>
      </c>
      <c r="AK118" s="181">
        <f>$C118*1.5*('ENTER HRS HERE'!AK118)</f>
        <v>0</v>
      </c>
      <c r="AL118" s="183">
        <f>$C118*('ENTER HRS HERE'!AL118)</f>
        <v>0</v>
      </c>
      <c r="AM118" s="181">
        <f>$C118*1.5*('ENTER HRS HERE'!AM118)</f>
        <v>0</v>
      </c>
    </row>
    <row r="119" spans="2:39" ht="12.75">
      <c r="B119" s="196"/>
      <c r="C119" s="181"/>
      <c r="D119" s="276">
        <f t="shared" si="6"/>
        <v>0</v>
      </c>
      <c r="E119" s="277">
        <f t="shared" si="7"/>
        <v>0</v>
      </c>
      <c r="F119" s="180">
        <f>$C119*('ENTER HRS HERE'!F119)</f>
        <v>0</v>
      </c>
      <c r="G119" s="182">
        <f>$C119*1.5*('ENTER HRS HERE'!G119)</f>
        <v>0</v>
      </c>
      <c r="H119" s="183">
        <f>$C119*('ENTER HRS HERE'!H119)</f>
        <v>0</v>
      </c>
      <c r="I119" s="181">
        <f>$C119*1.5*('ENTER HRS HERE'!I119)</f>
        <v>0</v>
      </c>
      <c r="J119" s="183">
        <f>$C119*('ENTER HRS HERE'!J119)</f>
        <v>0</v>
      </c>
      <c r="K119" s="181">
        <f>$C119*1.5*('ENTER HRS HERE'!K119)</f>
        <v>0</v>
      </c>
      <c r="L119" s="183">
        <f>$C119*('ENTER HRS HERE'!L119)</f>
        <v>0</v>
      </c>
      <c r="M119" s="181">
        <f>$C119*1.5*('ENTER HRS HERE'!M119)</f>
        <v>0</v>
      </c>
      <c r="N119" s="183">
        <f>$C119*('ENTER HRS HERE'!N119)</f>
        <v>0</v>
      </c>
      <c r="O119" s="181">
        <f>$C119*1.5*('ENTER HRS HERE'!O119)</f>
        <v>0</v>
      </c>
      <c r="P119" s="183">
        <f>$C119*('ENTER HRS HERE'!P119)</f>
        <v>0</v>
      </c>
      <c r="Q119" s="181">
        <f>$C119*1.5*('ENTER HRS HERE'!Q119)</f>
        <v>0</v>
      </c>
      <c r="R119" s="183">
        <f>$C119*('ENTER HRS HERE'!R119)</f>
        <v>0</v>
      </c>
      <c r="S119" s="181">
        <f>$C119*1.5*('ENTER HRS HERE'!S119)</f>
        <v>0</v>
      </c>
      <c r="T119" s="183">
        <f>$C119*('ENTER HRS HERE'!T119)</f>
        <v>0</v>
      </c>
      <c r="U119" s="181">
        <f>$C119*1.5*('ENTER HRS HERE'!U119)</f>
        <v>0</v>
      </c>
      <c r="V119" s="183">
        <f>$C119*('ENTER HRS HERE'!V119)</f>
        <v>0</v>
      </c>
      <c r="W119" s="181">
        <f>$C119*1.5*('ENTER HRS HERE'!W119)</f>
        <v>0</v>
      </c>
      <c r="X119" s="183">
        <f>$C119*('ENTER HRS HERE'!X119)</f>
        <v>0</v>
      </c>
      <c r="Y119" s="181">
        <f>$C119*1.5*('ENTER HRS HERE'!Y119)</f>
        <v>0</v>
      </c>
      <c r="Z119" s="183">
        <f>$C119*('ENTER HRS HERE'!Z119)</f>
        <v>0</v>
      </c>
      <c r="AA119" s="181">
        <f>$C119*1.5*('ENTER HRS HERE'!AA119)</f>
        <v>0</v>
      </c>
      <c r="AB119" s="183">
        <f>$C119*('ENTER HRS HERE'!AB119)</f>
        <v>0</v>
      </c>
      <c r="AC119" s="181">
        <f>$C119*1.5*('ENTER HRS HERE'!AC119)</f>
        <v>0</v>
      </c>
      <c r="AD119" s="183">
        <f>$C119*('ENTER HRS HERE'!AD119)</f>
        <v>0</v>
      </c>
      <c r="AE119" s="181">
        <f>$C119*1.5*('ENTER HRS HERE'!AE119)</f>
        <v>0</v>
      </c>
      <c r="AF119" s="183">
        <f>$C119*('ENTER HRS HERE'!AF119)</f>
        <v>0</v>
      </c>
      <c r="AG119" s="181">
        <f>$C119*1.5*('ENTER HRS HERE'!AG119)</f>
        <v>0</v>
      </c>
      <c r="AH119" s="183">
        <f>$C119*('ENTER HRS HERE'!AH119)</f>
        <v>0</v>
      </c>
      <c r="AI119" s="181">
        <f>$C119*1.5*('ENTER HRS HERE'!AI119)</f>
        <v>0</v>
      </c>
      <c r="AJ119" s="183">
        <f>$C119*('ENTER HRS HERE'!AJ119)</f>
        <v>0</v>
      </c>
      <c r="AK119" s="181">
        <f>$C119*1.5*('ENTER HRS HERE'!AK119)</f>
        <v>0</v>
      </c>
      <c r="AL119" s="183">
        <f>$C119*('ENTER HRS HERE'!AL119)</f>
        <v>0</v>
      </c>
      <c r="AM119" s="181">
        <f>$C119*1.5*('ENTER HRS HERE'!AM119)</f>
        <v>0</v>
      </c>
    </row>
    <row r="120" spans="2:39" ht="12.75">
      <c r="B120" s="196"/>
      <c r="C120" s="181"/>
      <c r="D120" s="276">
        <f t="shared" si="6"/>
        <v>0</v>
      </c>
      <c r="E120" s="277">
        <f t="shared" si="7"/>
        <v>0</v>
      </c>
      <c r="F120" s="180">
        <f>$C120*('ENTER HRS HERE'!F120)</f>
        <v>0</v>
      </c>
      <c r="G120" s="182">
        <f>$C120*1.5*('ENTER HRS HERE'!G120)</f>
        <v>0</v>
      </c>
      <c r="H120" s="183">
        <f>$C120*('ENTER HRS HERE'!H120)</f>
        <v>0</v>
      </c>
      <c r="I120" s="181">
        <f>$C120*1.5*('ENTER HRS HERE'!I120)</f>
        <v>0</v>
      </c>
      <c r="J120" s="183">
        <f>$C120*('ENTER HRS HERE'!J120)</f>
        <v>0</v>
      </c>
      <c r="K120" s="181">
        <f>$C120*1.5*('ENTER HRS HERE'!K120)</f>
        <v>0</v>
      </c>
      <c r="L120" s="183">
        <f>$C120*('ENTER HRS HERE'!L120)</f>
        <v>0</v>
      </c>
      <c r="M120" s="181">
        <f>$C120*1.5*('ENTER HRS HERE'!M120)</f>
        <v>0</v>
      </c>
      <c r="N120" s="183">
        <f>$C120*('ENTER HRS HERE'!N120)</f>
        <v>0</v>
      </c>
      <c r="O120" s="181">
        <f>$C120*1.5*('ENTER HRS HERE'!O120)</f>
        <v>0</v>
      </c>
      <c r="P120" s="183">
        <f>$C120*('ENTER HRS HERE'!P120)</f>
        <v>0</v>
      </c>
      <c r="Q120" s="181">
        <f>$C120*1.5*('ENTER HRS HERE'!Q120)</f>
        <v>0</v>
      </c>
      <c r="R120" s="183">
        <f>$C120*('ENTER HRS HERE'!R120)</f>
        <v>0</v>
      </c>
      <c r="S120" s="181">
        <f>$C120*1.5*('ENTER HRS HERE'!S120)</f>
        <v>0</v>
      </c>
      <c r="T120" s="183">
        <f>$C120*('ENTER HRS HERE'!T120)</f>
        <v>0</v>
      </c>
      <c r="U120" s="181">
        <f>$C120*1.5*('ENTER HRS HERE'!U120)</f>
        <v>0</v>
      </c>
      <c r="V120" s="183">
        <f>$C120*('ENTER HRS HERE'!V120)</f>
        <v>0</v>
      </c>
      <c r="W120" s="181">
        <f>$C120*1.5*('ENTER HRS HERE'!W120)</f>
        <v>0</v>
      </c>
      <c r="X120" s="183">
        <f>$C120*('ENTER HRS HERE'!X120)</f>
        <v>0</v>
      </c>
      <c r="Y120" s="181">
        <f>$C120*1.5*('ENTER HRS HERE'!Y120)</f>
        <v>0</v>
      </c>
      <c r="Z120" s="183">
        <f>$C120*('ENTER HRS HERE'!Z120)</f>
        <v>0</v>
      </c>
      <c r="AA120" s="181">
        <f>$C120*1.5*('ENTER HRS HERE'!AA120)</f>
        <v>0</v>
      </c>
      <c r="AB120" s="183">
        <f>$C120*('ENTER HRS HERE'!AB120)</f>
        <v>0</v>
      </c>
      <c r="AC120" s="181">
        <f>$C120*1.5*('ENTER HRS HERE'!AC120)</f>
        <v>0</v>
      </c>
      <c r="AD120" s="183">
        <f>$C120*('ENTER HRS HERE'!AD120)</f>
        <v>0</v>
      </c>
      <c r="AE120" s="181">
        <f>$C120*1.5*('ENTER HRS HERE'!AE120)</f>
        <v>0</v>
      </c>
      <c r="AF120" s="183">
        <f>$C120*('ENTER HRS HERE'!AF120)</f>
        <v>0</v>
      </c>
      <c r="AG120" s="181">
        <f>$C120*1.5*('ENTER HRS HERE'!AG120)</f>
        <v>0</v>
      </c>
      <c r="AH120" s="183">
        <f>$C120*('ENTER HRS HERE'!AH120)</f>
        <v>0</v>
      </c>
      <c r="AI120" s="181">
        <f>$C120*1.5*('ENTER HRS HERE'!AI120)</f>
        <v>0</v>
      </c>
      <c r="AJ120" s="183">
        <f>$C120*('ENTER HRS HERE'!AJ120)</f>
        <v>0</v>
      </c>
      <c r="AK120" s="181">
        <f>$C120*1.5*('ENTER HRS HERE'!AK120)</f>
        <v>0</v>
      </c>
      <c r="AL120" s="183">
        <f>$C120*('ENTER HRS HERE'!AL120)</f>
        <v>0</v>
      </c>
      <c r="AM120" s="181">
        <f>$C120*1.5*('ENTER HRS HERE'!AM120)</f>
        <v>0</v>
      </c>
    </row>
    <row r="121" spans="2:39" ht="12.75">
      <c r="B121" s="196"/>
      <c r="C121" s="181"/>
      <c r="D121" s="276">
        <f t="shared" si="6"/>
        <v>0</v>
      </c>
      <c r="E121" s="277">
        <f t="shared" si="7"/>
        <v>0</v>
      </c>
      <c r="F121" s="180">
        <f>$C121*('ENTER HRS HERE'!F121)</f>
        <v>0</v>
      </c>
      <c r="G121" s="182">
        <f>$C121*1.5*('ENTER HRS HERE'!G121)</f>
        <v>0</v>
      </c>
      <c r="H121" s="183">
        <f>$C121*('ENTER HRS HERE'!H121)</f>
        <v>0</v>
      </c>
      <c r="I121" s="181">
        <f>$C121*1.5*('ENTER HRS HERE'!I121)</f>
        <v>0</v>
      </c>
      <c r="J121" s="183">
        <f>$C121*('ENTER HRS HERE'!J121)</f>
        <v>0</v>
      </c>
      <c r="K121" s="181">
        <f>$C121*1.5*('ENTER HRS HERE'!K121)</f>
        <v>0</v>
      </c>
      <c r="L121" s="183">
        <f>$C121*('ENTER HRS HERE'!L121)</f>
        <v>0</v>
      </c>
      <c r="M121" s="181">
        <f>$C121*1.5*('ENTER HRS HERE'!M121)</f>
        <v>0</v>
      </c>
      <c r="N121" s="183">
        <f>$C121*('ENTER HRS HERE'!N121)</f>
        <v>0</v>
      </c>
      <c r="O121" s="181">
        <f>$C121*1.5*('ENTER HRS HERE'!O121)</f>
        <v>0</v>
      </c>
      <c r="P121" s="183">
        <f>$C121*('ENTER HRS HERE'!P121)</f>
        <v>0</v>
      </c>
      <c r="Q121" s="181">
        <f>$C121*1.5*('ENTER HRS HERE'!Q121)</f>
        <v>0</v>
      </c>
      <c r="R121" s="183">
        <f>$C121*('ENTER HRS HERE'!R121)</f>
        <v>0</v>
      </c>
      <c r="S121" s="181">
        <f>$C121*1.5*('ENTER HRS HERE'!S121)</f>
        <v>0</v>
      </c>
      <c r="T121" s="183">
        <f>$C121*('ENTER HRS HERE'!T121)</f>
        <v>0</v>
      </c>
      <c r="U121" s="181">
        <f>$C121*1.5*('ENTER HRS HERE'!U121)</f>
        <v>0</v>
      </c>
      <c r="V121" s="183">
        <f>$C121*('ENTER HRS HERE'!V121)</f>
        <v>0</v>
      </c>
      <c r="W121" s="181">
        <f>$C121*1.5*('ENTER HRS HERE'!W121)</f>
        <v>0</v>
      </c>
      <c r="X121" s="183">
        <f>$C121*('ENTER HRS HERE'!X121)</f>
        <v>0</v>
      </c>
      <c r="Y121" s="181">
        <f>$C121*1.5*('ENTER HRS HERE'!Y121)</f>
        <v>0</v>
      </c>
      <c r="Z121" s="183">
        <f>$C121*('ENTER HRS HERE'!Z121)</f>
        <v>0</v>
      </c>
      <c r="AA121" s="181">
        <f>$C121*1.5*('ENTER HRS HERE'!AA121)</f>
        <v>0</v>
      </c>
      <c r="AB121" s="183">
        <f>$C121*('ENTER HRS HERE'!AB121)</f>
        <v>0</v>
      </c>
      <c r="AC121" s="181">
        <f>$C121*1.5*('ENTER HRS HERE'!AC121)</f>
        <v>0</v>
      </c>
      <c r="AD121" s="183">
        <f>$C121*('ENTER HRS HERE'!AD121)</f>
        <v>0</v>
      </c>
      <c r="AE121" s="181">
        <f>$C121*1.5*('ENTER HRS HERE'!AE121)</f>
        <v>0</v>
      </c>
      <c r="AF121" s="183">
        <f>$C121*('ENTER HRS HERE'!AF121)</f>
        <v>0</v>
      </c>
      <c r="AG121" s="181">
        <f>$C121*1.5*('ENTER HRS HERE'!AG121)</f>
        <v>0</v>
      </c>
      <c r="AH121" s="183">
        <f>$C121*('ENTER HRS HERE'!AH121)</f>
        <v>0</v>
      </c>
      <c r="AI121" s="181">
        <f>$C121*1.5*('ENTER HRS HERE'!AI121)</f>
        <v>0</v>
      </c>
      <c r="AJ121" s="183">
        <f>$C121*('ENTER HRS HERE'!AJ121)</f>
        <v>0</v>
      </c>
      <c r="AK121" s="181">
        <f>$C121*1.5*('ENTER HRS HERE'!AK121)</f>
        <v>0</v>
      </c>
      <c r="AL121" s="183">
        <f>$C121*('ENTER HRS HERE'!AL121)</f>
        <v>0</v>
      </c>
      <c r="AM121" s="181">
        <f>$C121*1.5*('ENTER HRS HERE'!AM121)</f>
        <v>0</v>
      </c>
    </row>
    <row r="122" spans="2:39" ht="12.75">
      <c r="B122" s="196"/>
      <c r="C122" s="181"/>
      <c r="D122" s="276">
        <f t="shared" si="6"/>
        <v>0</v>
      </c>
      <c r="E122" s="277">
        <f t="shared" si="7"/>
        <v>0</v>
      </c>
      <c r="F122" s="180">
        <f>$C122*('ENTER HRS HERE'!F122)</f>
        <v>0</v>
      </c>
      <c r="G122" s="182">
        <f>$C122*1.5*('ENTER HRS HERE'!G122)</f>
        <v>0</v>
      </c>
      <c r="H122" s="183">
        <f>$C122*('ENTER HRS HERE'!H122)</f>
        <v>0</v>
      </c>
      <c r="I122" s="181">
        <f>$C122*1.5*('ENTER HRS HERE'!I122)</f>
        <v>0</v>
      </c>
      <c r="J122" s="183">
        <f>$C122*('ENTER HRS HERE'!J122)</f>
        <v>0</v>
      </c>
      <c r="K122" s="181">
        <f>$C122*1.5*('ENTER HRS HERE'!K122)</f>
        <v>0</v>
      </c>
      <c r="L122" s="183">
        <f>$C122*('ENTER HRS HERE'!L122)</f>
        <v>0</v>
      </c>
      <c r="M122" s="181">
        <f>$C122*1.5*('ENTER HRS HERE'!M122)</f>
        <v>0</v>
      </c>
      <c r="N122" s="183">
        <f>$C122*('ENTER HRS HERE'!N122)</f>
        <v>0</v>
      </c>
      <c r="O122" s="181">
        <f>$C122*1.5*('ENTER HRS HERE'!O122)</f>
        <v>0</v>
      </c>
      <c r="P122" s="183">
        <f>$C122*('ENTER HRS HERE'!P122)</f>
        <v>0</v>
      </c>
      <c r="Q122" s="181">
        <f>$C122*1.5*('ENTER HRS HERE'!Q122)</f>
        <v>0</v>
      </c>
      <c r="R122" s="183">
        <f>$C122*('ENTER HRS HERE'!R122)</f>
        <v>0</v>
      </c>
      <c r="S122" s="181">
        <f>$C122*1.5*('ENTER HRS HERE'!S122)</f>
        <v>0</v>
      </c>
      <c r="T122" s="183">
        <f>$C122*('ENTER HRS HERE'!T122)</f>
        <v>0</v>
      </c>
      <c r="U122" s="181">
        <f>$C122*1.5*('ENTER HRS HERE'!U122)</f>
        <v>0</v>
      </c>
      <c r="V122" s="183">
        <f>$C122*('ENTER HRS HERE'!V122)</f>
        <v>0</v>
      </c>
      <c r="W122" s="181">
        <f>$C122*1.5*('ENTER HRS HERE'!W122)</f>
        <v>0</v>
      </c>
      <c r="X122" s="183">
        <f>$C122*('ENTER HRS HERE'!X122)</f>
        <v>0</v>
      </c>
      <c r="Y122" s="181">
        <f>$C122*1.5*('ENTER HRS HERE'!Y122)</f>
        <v>0</v>
      </c>
      <c r="Z122" s="183">
        <f>$C122*('ENTER HRS HERE'!Z122)</f>
        <v>0</v>
      </c>
      <c r="AA122" s="181">
        <f>$C122*1.5*('ENTER HRS HERE'!AA122)</f>
        <v>0</v>
      </c>
      <c r="AB122" s="183">
        <f>$C122*('ENTER HRS HERE'!AB122)</f>
        <v>0</v>
      </c>
      <c r="AC122" s="181">
        <f>$C122*1.5*('ENTER HRS HERE'!AC122)</f>
        <v>0</v>
      </c>
      <c r="AD122" s="183">
        <f>$C122*('ENTER HRS HERE'!AD122)</f>
        <v>0</v>
      </c>
      <c r="AE122" s="181">
        <f>$C122*1.5*('ENTER HRS HERE'!AE122)</f>
        <v>0</v>
      </c>
      <c r="AF122" s="183">
        <f>$C122*('ENTER HRS HERE'!AF122)</f>
        <v>0</v>
      </c>
      <c r="AG122" s="181">
        <f>$C122*1.5*('ENTER HRS HERE'!AG122)</f>
        <v>0</v>
      </c>
      <c r="AH122" s="183">
        <f>$C122*('ENTER HRS HERE'!AH122)</f>
        <v>0</v>
      </c>
      <c r="AI122" s="181">
        <f>$C122*1.5*('ENTER HRS HERE'!AI122)</f>
        <v>0</v>
      </c>
      <c r="AJ122" s="183">
        <f>$C122*('ENTER HRS HERE'!AJ122)</f>
        <v>0</v>
      </c>
      <c r="AK122" s="181">
        <f>$C122*1.5*('ENTER HRS HERE'!AK122)</f>
        <v>0</v>
      </c>
      <c r="AL122" s="183">
        <f>$C122*('ENTER HRS HERE'!AL122)</f>
        <v>0</v>
      </c>
      <c r="AM122" s="181">
        <f>$C122*1.5*('ENTER HRS HERE'!AM122)</f>
        <v>0</v>
      </c>
    </row>
    <row r="123" spans="2:39" ht="12.75">
      <c r="B123" s="196"/>
      <c r="C123" s="181"/>
      <c r="D123" s="276">
        <f t="shared" si="6"/>
        <v>0</v>
      </c>
      <c r="E123" s="277">
        <f t="shared" si="7"/>
        <v>0</v>
      </c>
      <c r="F123" s="180">
        <f>$C123*('ENTER HRS HERE'!F123)</f>
        <v>0</v>
      </c>
      <c r="G123" s="182">
        <f>$C123*1.5*('ENTER HRS HERE'!G123)</f>
        <v>0</v>
      </c>
      <c r="H123" s="183">
        <f>$C123*('ENTER HRS HERE'!H123)</f>
        <v>0</v>
      </c>
      <c r="I123" s="181">
        <f>$C123*1.5*('ENTER HRS HERE'!I123)</f>
        <v>0</v>
      </c>
      <c r="J123" s="183">
        <f>$C123*('ENTER HRS HERE'!J123)</f>
        <v>0</v>
      </c>
      <c r="K123" s="181">
        <f>$C123*1.5*('ENTER HRS HERE'!K123)</f>
        <v>0</v>
      </c>
      <c r="L123" s="183">
        <f>$C123*('ENTER HRS HERE'!L123)</f>
        <v>0</v>
      </c>
      <c r="M123" s="181">
        <f>$C123*1.5*('ENTER HRS HERE'!M123)</f>
        <v>0</v>
      </c>
      <c r="N123" s="183">
        <f>$C123*('ENTER HRS HERE'!N123)</f>
        <v>0</v>
      </c>
      <c r="O123" s="181">
        <f>$C123*1.5*('ENTER HRS HERE'!O123)</f>
        <v>0</v>
      </c>
      <c r="P123" s="183">
        <f>$C123*('ENTER HRS HERE'!P123)</f>
        <v>0</v>
      </c>
      <c r="Q123" s="181">
        <f>$C123*1.5*('ENTER HRS HERE'!Q123)</f>
        <v>0</v>
      </c>
      <c r="R123" s="183">
        <f>$C123*('ENTER HRS HERE'!R123)</f>
        <v>0</v>
      </c>
      <c r="S123" s="181">
        <f>$C123*1.5*('ENTER HRS HERE'!S123)</f>
        <v>0</v>
      </c>
      <c r="T123" s="183">
        <f>$C123*('ENTER HRS HERE'!T123)</f>
        <v>0</v>
      </c>
      <c r="U123" s="181">
        <f>$C123*1.5*('ENTER HRS HERE'!U123)</f>
        <v>0</v>
      </c>
      <c r="V123" s="183">
        <f>$C123*('ENTER HRS HERE'!V123)</f>
        <v>0</v>
      </c>
      <c r="W123" s="181">
        <f>$C123*1.5*('ENTER HRS HERE'!W123)</f>
        <v>0</v>
      </c>
      <c r="X123" s="183">
        <f>$C123*('ENTER HRS HERE'!X123)</f>
        <v>0</v>
      </c>
      <c r="Y123" s="181">
        <f>$C123*1.5*('ENTER HRS HERE'!Y123)</f>
        <v>0</v>
      </c>
      <c r="Z123" s="183">
        <f>$C123*('ENTER HRS HERE'!Z123)</f>
        <v>0</v>
      </c>
      <c r="AA123" s="181">
        <f>$C123*1.5*('ENTER HRS HERE'!AA123)</f>
        <v>0</v>
      </c>
      <c r="AB123" s="183">
        <f>$C123*('ENTER HRS HERE'!AB123)</f>
        <v>0</v>
      </c>
      <c r="AC123" s="181">
        <f>$C123*1.5*('ENTER HRS HERE'!AC123)</f>
        <v>0</v>
      </c>
      <c r="AD123" s="183">
        <f>$C123*('ENTER HRS HERE'!AD123)</f>
        <v>0</v>
      </c>
      <c r="AE123" s="181">
        <f>$C123*1.5*('ENTER HRS HERE'!AE123)</f>
        <v>0</v>
      </c>
      <c r="AF123" s="183">
        <f>$C123*('ENTER HRS HERE'!AF123)</f>
        <v>0</v>
      </c>
      <c r="AG123" s="181">
        <f>$C123*1.5*('ENTER HRS HERE'!AG123)</f>
        <v>0</v>
      </c>
      <c r="AH123" s="183">
        <f>$C123*('ENTER HRS HERE'!AH123)</f>
        <v>0</v>
      </c>
      <c r="AI123" s="181">
        <f>$C123*1.5*('ENTER HRS HERE'!AI123)</f>
        <v>0</v>
      </c>
      <c r="AJ123" s="183">
        <f>$C123*('ENTER HRS HERE'!AJ123)</f>
        <v>0</v>
      </c>
      <c r="AK123" s="181">
        <f>$C123*1.5*('ENTER HRS HERE'!AK123)</f>
        <v>0</v>
      </c>
      <c r="AL123" s="183">
        <f>$C123*('ENTER HRS HERE'!AL123)</f>
        <v>0</v>
      </c>
      <c r="AM123" s="181">
        <f>$C123*1.5*('ENTER HRS HERE'!AM123)</f>
        <v>0</v>
      </c>
    </row>
    <row r="124" spans="2:39" ht="12.75">
      <c r="B124" s="196"/>
      <c r="C124" s="181"/>
      <c r="D124" s="276">
        <f t="shared" si="6"/>
        <v>0</v>
      </c>
      <c r="E124" s="277">
        <f t="shared" si="7"/>
        <v>0</v>
      </c>
      <c r="F124" s="180">
        <f>$C124*('ENTER HRS HERE'!F124)</f>
        <v>0</v>
      </c>
      <c r="G124" s="182">
        <f>$C124*1.5*('ENTER HRS HERE'!G124)</f>
        <v>0</v>
      </c>
      <c r="H124" s="183">
        <f>$C124*('ENTER HRS HERE'!H124)</f>
        <v>0</v>
      </c>
      <c r="I124" s="181">
        <f>$C124*1.5*('ENTER HRS HERE'!I124)</f>
        <v>0</v>
      </c>
      <c r="J124" s="183">
        <f>$C124*('ENTER HRS HERE'!J124)</f>
        <v>0</v>
      </c>
      <c r="K124" s="181">
        <f>$C124*1.5*('ENTER HRS HERE'!K124)</f>
        <v>0</v>
      </c>
      <c r="L124" s="183">
        <f>$C124*('ENTER HRS HERE'!L124)</f>
        <v>0</v>
      </c>
      <c r="M124" s="181">
        <f>$C124*1.5*('ENTER HRS HERE'!M124)</f>
        <v>0</v>
      </c>
      <c r="N124" s="183">
        <f>$C124*('ENTER HRS HERE'!N124)</f>
        <v>0</v>
      </c>
      <c r="O124" s="181">
        <f>$C124*1.5*('ENTER HRS HERE'!O124)</f>
        <v>0</v>
      </c>
      <c r="P124" s="183">
        <f>$C124*('ENTER HRS HERE'!P124)</f>
        <v>0</v>
      </c>
      <c r="Q124" s="181">
        <f>$C124*1.5*('ENTER HRS HERE'!Q124)</f>
        <v>0</v>
      </c>
      <c r="R124" s="183">
        <f>$C124*('ENTER HRS HERE'!R124)</f>
        <v>0</v>
      </c>
      <c r="S124" s="181">
        <f>$C124*1.5*('ENTER HRS HERE'!S124)</f>
        <v>0</v>
      </c>
      <c r="T124" s="183">
        <f>$C124*('ENTER HRS HERE'!T124)</f>
        <v>0</v>
      </c>
      <c r="U124" s="181">
        <f>$C124*1.5*('ENTER HRS HERE'!U124)</f>
        <v>0</v>
      </c>
      <c r="V124" s="183">
        <f>$C124*('ENTER HRS HERE'!V124)</f>
        <v>0</v>
      </c>
      <c r="W124" s="181">
        <f>$C124*1.5*('ENTER HRS HERE'!W124)</f>
        <v>0</v>
      </c>
      <c r="X124" s="183">
        <f>$C124*('ENTER HRS HERE'!X124)</f>
        <v>0</v>
      </c>
      <c r="Y124" s="181">
        <f>$C124*1.5*('ENTER HRS HERE'!Y124)</f>
        <v>0</v>
      </c>
      <c r="Z124" s="183">
        <f>$C124*('ENTER HRS HERE'!Z124)</f>
        <v>0</v>
      </c>
      <c r="AA124" s="181">
        <f>$C124*1.5*('ENTER HRS HERE'!AA124)</f>
        <v>0</v>
      </c>
      <c r="AB124" s="183">
        <f>$C124*('ENTER HRS HERE'!AB124)</f>
        <v>0</v>
      </c>
      <c r="AC124" s="181">
        <f>$C124*1.5*('ENTER HRS HERE'!AC124)</f>
        <v>0</v>
      </c>
      <c r="AD124" s="183">
        <f>$C124*('ENTER HRS HERE'!AD124)</f>
        <v>0</v>
      </c>
      <c r="AE124" s="181">
        <f>$C124*1.5*('ENTER HRS HERE'!AE124)</f>
        <v>0</v>
      </c>
      <c r="AF124" s="183">
        <f>$C124*('ENTER HRS HERE'!AF124)</f>
        <v>0</v>
      </c>
      <c r="AG124" s="181">
        <f>$C124*1.5*('ENTER HRS HERE'!AG124)</f>
        <v>0</v>
      </c>
      <c r="AH124" s="183">
        <f>$C124*('ENTER HRS HERE'!AH124)</f>
        <v>0</v>
      </c>
      <c r="AI124" s="181">
        <f>$C124*1.5*('ENTER HRS HERE'!AI124)</f>
        <v>0</v>
      </c>
      <c r="AJ124" s="183">
        <f>$C124*('ENTER HRS HERE'!AJ124)</f>
        <v>0</v>
      </c>
      <c r="AK124" s="181">
        <f>$C124*1.5*('ENTER HRS HERE'!AK124)</f>
        <v>0</v>
      </c>
      <c r="AL124" s="183">
        <f>$C124*('ENTER HRS HERE'!AL124)</f>
        <v>0</v>
      </c>
      <c r="AM124" s="181">
        <f>$C124*1.5*('ENTER HRS HERE'!AM124)</f>
        <v>0</v>
      </c>
    </row>
    <row r="125" spans="2:39" ht="12.75">
      <c r="B125" s="196"/>
      <c r="C125" s="181"/>
      <c r="D125" s="276">
        <f t="shared" si="6"/>
        <v>0</v>
      </c>
      <c r="E125" s="277">
        <f t="shared" si="7"/>
        <v>0</v>
      </c>
      <c r="F125" s="180">
        <f>$C125*('ENTER HRS HERE'!F125)</f>
        <v>0</v>
      </c>
      <c r="G125" s="182">
        <f>$C125*1.5*('ENTER HRS HERE'!G125)</f>
        <v>0</v>
      </c>
      <c r="H125" s="183">
        <f>$C125*('ENTER HRS HERE'!H125)</f>
        <v>0</v>
      </c>
      <c r="I125" s="181">
        <f>$C125*1.5*('ENTER HRS HERE'!I125)</f>
        <v>0</v>
      </c>
      <c r="J125" s="183">
        <f>$C125*('ENTER HRS HERE'!J125)</f>
        <v>0</v>
      </c>
      <c r="K125" s="181">
        <f>$C125*1.5*('ENTER HRS HERE'!K125)</f>
        <v>0</v>
      </c>
      <c r="L125" s="183">
        <f>$C125*('ENTER HRS HERE'!L125)</f>
        <v>0</v>
      </c>
      <c r="M125" s="181">
        <f>$C125*1.5*('ENTER HRS HERE'!M125)</f>
        <v>0</v>
      </c>
      <c r="N125" s="183">
        <f>$C125*('ENTER HRS HERE'!N125)</f>
        <v>0</v>
      </c>
      <c r="O125" s="181">
        <f>$C125*1.5*('ENTER HRS HERE'!O125)</f>
        <v>0</v>
      </c>
      <c r="P125" s="183">
        <f>$C125*('ENTER HRS HERE'!P125)</f>
        <v>0</v>
      </c>
      <c r="Q125" s="181">
        <f>$C125*1.5*('ENTER HRS HERE'!Q125)</f>
        <v>0</v>
      </c>
      <c r="R125" s="183">
        <f>$C125*('ENTER HRS HERE'!R125)</f>
        <v>0</v>
      </c>
      <c r="S125" s="181">
        <f>$C125*1.5*('ENTER HRS HERE'!S125)</f>
        <v>0</v>
      </c>
      <c r="T125" s="183">
        <f>$C125*('ENTER HRS HERE'!T125)</f>
        <v>0</v>
      </c>
      <c r="U125" s="181">
        <f>$C125*1.5*('ENTER HRS HERE'!U125)</f>
        <v>0</v>
      </c>
      <c r="V125" s="183">
        <f>$C125*('ENTER HRS HERE'!V125)</f>
        <v>0</v>
      </c>
      <c r="W125" s="181">
        <f>$C125*1.5*('ENTER HRS HERE'!W125)</f>
        <v>0</v>
      </c>
      <c r="X125" s="183">
        <f>$C125*('ENTER HRS HERE'!X125)</f>
        <v>0</v>
      </c>
      <c r="Y125" s="181">
        <f>$C125*1.5*('ENTER HRS HERE'!Y125)</f>
        <v>0</v>
      </c>
      <c r="Z125" s="183">
        <f>$C125*('ENTER HRS HERE'!Z125)</f>
        <v>0</v>
      </c>
      <c r="AA125" s="181">
        <f>$C125*1.5*('ENTER HRS HERE'!AA125)</f>
        <v>0</v>
      </c>
      <c r="AB125" s="183">
        <f>$C125*('ENTER HRS HERE'!AB125)</f>
        <v>0</v>
      </c>
      <c r="AC125" s="181">
        <f>$C125*1.5*('ENTER HRS HERE'!AC125)</f>
        <v>0</v>
      </c>
      <c r="AD125" s="183">
        <f>$C125*('ENTER HRS HERE'!AD125)</f>
        <v>0</v>
      </c>
      <c r="AE125" s="181">
        <f>$C125*1.5*('ENTER HRS HERE'!AE125)</f>
        <v>0</v>
      </c>
      <c r="AF125" s="183">
        <f>$C125*('ENTER HRS HERE'!AF125)</f>
        <v>0</v>
      </c>
      <c r="AG125" s="181">
        <f>$C125*1.5*('ENTER HRS HERE'!AG125)</f>
        <v>0</v>
      </c>
      <c r="AH125" s="183">
        <f>$C125*('ENTER HRS HERE'!AH125)</f>
        <v>0</v>
      </c>
      <c r="AI125" s="181">
        <f>$C125*1.5*('ENTER HRS HERE'!AI125)</f>
        <v>0</v>
      </c>
      <c r="AJ125" s="183">
        <f>$C125*('ENTER HRS HERE'!AJ125)</f>
        <v>0</v>
      </c>
      <c r="AK125" s="181">
        <f>$C125*1.5*('ENTER HRS HERE'!AK125)</f>
        <v>0</v>
      </c>
      <c r="AL125" s="183">
        <f>$C125*('ENTER HRS HERE'!AL125)</f>
        <v>0</v>
      </c>
      <c r="AM125" s="181">
        <f>$C125*1.5*('ENTER HRS HERE'!AM125)</f>
        <v>0</v>
      </c>
    </row>
    <row r="126" spans="2:39" ht="12.75">
      <c r="B126" s="196"/>
      <c r="C126" s="181"/>
      <c r="D126" s="276">
        <f t="shared" si="6"/>
        <v>0</v>
      </c>
      <c r="E126" s="277">
        <f t="shared" si="7"/>
        <v>0</v>
      </c>
      <c r="F126" s="180">
        <f>$C126*('ENTER HRS HERE'!F126)</f>
        <v>0</v>
      </c>
      <c r="G126" s="182">
        <f>$C126*1.5*('ENTER HRS HERE'!G126)</f>
        <v>0</v>
      </c>
      <c r="H126" s="183">
        <f>$C126*('ENTER HRS HERE'!H126)</f>
        <v>0</v>
      </c>
      <c r="I126" s="181">
        <f>$C126*1.5*('ENTER HRS HERE'!I126)</f>
        <v>0</v>
      </c>
      <c r="J126" s="183">
        <f>$C126*('ENTER HRS HERE'!J126)</f>
        <v>0</v>
      </c>
      <c r="K126" s="181">
        <f>$C126*1.5*('ENTER HRS HERE'!K126)</f>
        <v>0</v>
      </c>
      <c r="L126" s="183">
        <f>$C126*('ENTER HRS HERE'!L126)</f>
        <v>0</v>
      </c>
      <c r="M126" s="181">
        <f>$C126*1.5*('ENTER HRS HERE'!M126)</f>
        <v>0</v>
      </c>
      <c r="N126" s="183">
        <f>$C126*('ENTER HRS HERE'!N126)</f>
        <v>0</v>
      </c>
      <c r="O126" s="181">
        <f>$C126*1.5*('ENTER HRS HERE'!O126)</f>
        <v>0</v>
      </c>
      <c r="P126" s="183">
        <f>$C126*('ENTER HRS HERE'!P126)</f>
        <v>0</v>
      </c>
      <c r="Q126" s="181">
        <f>$C126*1.5*('ENTER HRS HERE'!Q126)</f>
        <v>0</v>
      </c>
      <c r="R126" s="183">
        <f>$C126*('ENTER HRS HERE'!R126)</f>
        <v>0</v>
      </c>
      <c r="S126" s="181">
        <f>$C126*1.5*('ENTER HRS HERE'!S126)</f>
        <v>0</v>
      </c>
      <c r="T126" s="183">
        <f>$C126*('ENTER HRS HERE'!T126)</f>
        <v>0</v>
      </c>
      <c r="U126" s="181">
        <f>$C126*1.5*('ENTER HRS HERE'!U126)</f>
        <v>0</v>
      </c>
      <c r="V126" s="183">
        <f>$C126*('ENTER HRS HERE'!V126)</f>
        <v>0</v>
      </c>
      <c r="W126" s="181">
        <f>$C126*1.5*('ENTER HRS HERE'!W126)</f>
        <v>0</v>
      </c>
      <c r="X126" s="183">
        <f>$C126*('ENTER HRS HERE'!X126)</f>
        <v>0</v>
      </c>
      <c r="Y126" s="181">
        <f>$C126*1.5*('ENTER HRS HERE'!Y126)</f>
        <v>0</v>
      </c>
      <c r="Z126" s="183">
        <f>$C126*('ENTER HRS HERE'!Z126)</f>
        <v>0</v>
      </c>
      <c r="AA126" s="181">
        <f>$C126*1.5*('ENTER HRS HERE'!AA126)</f>
        <v>0</v>
      </c>
      <c r="AB126" s="183">
        <f>$C126*('ENTER HRS HERE'!AB126)</f>
        <v>0</v>
      </c>
      <c r="AC126" s="181">
        <f>$C126*1.5*('ENTER HRS HERE'!AC126)</f>
        <v>0</v>
      </c>
      <c r="AD126" s="183">
        <f>$C126*('ENTER HRS HERE'!AD126)</f>
        <v>0</v>
      </c>
      <c r="AE126" s="181">
        <f>$C126*1.5*('ENTER HRS HERE'!AE126)</f>
        <v>0</v>
      </c>
      <c r="AF126" s="183">
        <f>$C126*('ENTER HRS HERE'!AF126)</f>
        <v>0</v>
      </c>
      <c r="AG126" s="181">
        <f>$C126*1.5*('ENTER HRS HERE'!AG126)</f>
        <v>0</v>
      </c>
      <c r="AH126" s="183">
        <f>$C126*('ENTER HRS HERE'!AH126)</f>
        <v>0</v>
      </c>
      <c r="AI126" s="181">
        <f>$C126*1.5*('ENTER HRS HERE'!AI126)</f>
        <v>0</v>
      </c>
      <c r="AJ126" s="183">
        <f>$C126*('ENTER HRS HERE'!AJ126)</f>
        <v>0</v>
      </c>
      <c r="AK126" s="181">
        <f>$C126*1.5*('ENTER HRS HERE'!AK126)</f>
        <v>0</v>
      </c>
      <c r="AL126" s="183">
        <f>$C126*('ENTER HRS HERE'!AL126)</f>
        <v>0</v>
      </c>
      <c r="AM126" s="181">
        <f>$C126*1.5*('ENTER HRS HERE'!AM126)</f>
        <v>0</v>
      </c>
    </row>
    <row r="127" spans="2:39" ht="12.75">
      <c r="B127" s="196"/>
      <c r="C127" s="181"/>
      <c r="D127" s="276">
        <f t="shared" si="6"/>
        <v>0</v>
      </c>
      <c r="E127" s="277">
        <f t="shared" si="7"/>
        <v>0</v>
      </c>
      <c r="F127" s="180">
        <f>$C127*('ENTER HRS HERE'!F127)</f>
        <v>0</v>
      </c>
      <c r="G127" s="182">
        <f>$C127*1.5*('ENTER HRS HERE'!G127)</f>
        <v>0</v>
      </c>
      <c r="H127" s="183">
        <f>$C127*('ENTER HRS HERE'!H127)</f>
        <v>0</v>
      </c>
      <c r="I127" s="181">
        <f>$C127*1.5*('ENTER HRS HERE'!I127)</f>
        <v>0</v>
      </c>
      <c r="J127" s="183">
        <f>$C127*('ENTER HRS HERE'!J127)</f>
        <v>0</v>
      </c>
      <c r="K127" s="181">
        <f>$C127*1.5*('ENTER HRS HERE'!K127)</f>
        <v>0</v>
      </c>
      <c r="L127" s="183">
        <f>$C127*('ENTER HRS HERE'!L127)</f>
        <v>0</v>
      </c>
      <c r="M127" s="181">
        <f>$C127*1.5*('ENTER HRS HERE'!M127)</f>
        <v>0</v>
      </c>
      <c r="N127" s="183">
        <f>$C127*('ENTER HRS HERE'!N127)</f>
        <v>0</v>
      </c>
      <c r="O127" s="181">
        <f>$C127*1.5*('ENTER HRS HERE'!O127)</f>
        <v>0</v>
      </c>
      <c r="P127" s="183">
        <f>$C127*('ENTER HRS HERE'!P127)</f>
        <v>0</v>
      </c>
      <c r="Q127" s="181">
        <f>$C127*1.5*('ENTER HRS HERE'!Q127)</f>
        <v>0</v>
      </c>
      <c r="R127" s="183">
        <f>$C127*('ENTER HRS HERE'!R127)</f>
        <v>0</v>
      </c>
      <c r="S127" s="181">
        <f>$C127*1.5*('ENTER HRS HERE'!S127)</f>
        <v>0</v>
      </c>
      <c r="T127" s="183">
        <f>$C127*('ENTER HRS HERE'!T127)</f>
        <v>0</v>
      </c>
      <c r="U127" s="181">
        <f>$C127*1.5*('ENTER HRS HERE'!U127)</f>
        <v>0</v>
      </c>
      <c r="V127" s="183">
        <f>$C127*('ENTER HRS HERE'!V127)</f>
        <v>0</v>
      </c>
      <c r="W127" s="181">
        <f>$C127*1.5*('ENTER HRS HERE'!W127)</f>
        <v>0</v>
      </c>
      <c r="X127" s="183">
        <f>$C127*('ENTER HRS HERE'!X127)</f>
        <v>0</v>
      </c>
      <c r="Y127" s="181">
        <f>$C127*1.5*('ENTER HRS HERE'!Y127)</f>
        <v>0</v>
      </c>
      <c r="Z127" s="183">
        <f>$C127*('ENTER HRS HERE'!Z127)</f>
        <v>0</v>
      </c>
      <c r="AA127" s="181">
        <f>$C127*1.5*('ENTER HRS HERE'!AA127)</f>
        <v>0</v>
      </c>
      <c r="AB127" s="183">
        <f>$C127*('ENTER HRS HERE'!AB127)</f>
        <v>0</v>
      </c>
      <c r="AC127" s="181">
        <f>$C127*1.5*('ENTER HRS HERE'!AC127)</f>
        <v>0</v>
      </c>
      <c r="AD127" s="183">
        <f>$C127*('ENTER HRS HERE'!AD127)</f>
        <v>0</v>
      </c>
      <c r="AE127" s="181">
        <f>$C127*1.5*('ENTER HRS HERE'!AE127)</f>
        <v>0</v>
      </c>
      <c r="AF127" s="183">
        <f>$C127*('ENTER HRS HERE'!AF127)</f>
        <v>0</v>
      </c>
      <c r="AG127" s="181">
        <f>$C127*1.5*('ENTER HRS HERE'!AG127)</f>
        <v>0</v>
      </c>
      <c r="AH127" s="183">
        <f>$C127*('ENTER HRS HERE'!AH127)</f>
        <v>0</v>
      </c>
      <c r="AI127" s="181">
        <f>$C127*1.5*('ENTER HRS HERE'!AI127)</f>
        <v>0</v>
      </c>
      <c r="AJ127" s="183">
        <f>$C127*('ENTER HRS HERE'!AJ127)</f>
        <v>0</v>
      </c>
      <c r="AK127" s="181">
        <f>$C127*1.5*('ENTER HRS HERE'!AK127)</f>
        <v>0</v>
      </c>
      <c r="AL127" s="183">
        <f>$C127*('ENTER HRS HERE'!AL127)</f>
        <v>0</v>
      </c>
      <c r="AM127" s="181">
        <f>$C127*1.5*('ENTER HRS HERE'!AM127)</f>
        <v>0</v>
      </c>
    </row>
    <row r="128" spans="2:39" ht="12.75">
      <c r="B128" s="196"/>
      <c r="C128" s="181"/>
      <c r="D128" s="276">
        <f t="shared" si="6"/>
        <v>0</v>
      </c>
      <c r="E128" s="277">
        <f t="shared" si="7"/>
        <v>0</v>
      </c>
      <c r="F128" s="180">
        <f>$C128*('ENTER HRS HERE'!F128)</f>
        <v>0</v>
      </c>
      <c r="G128" s="182">
        <f>$C128*1.5*('ENTER HRS HERE'!G128)</f>
        <v>0</v>
      </c>
      <c r="H128" s="183">
        <f>$C128*('ENTER HRS HERE'!H128)</f>
        <v>0</v>
      </c>
      <c r="I128" s="181">
        <f>$C128*1.5*('ENTER HRS HERE'!I128)</f>
        <v>0</v>
      </c>
      <c r="J128" s="183">
        <f>$C128*('ENTER HRS HERE'!J128)</f>
        <v>0</v>
      </c>
      <c r="K128" s="181">
        <f>$C128*1.5*('ENTER HRS HERE'!K128)</f>
        <v>0</v>
      </c>
      <c r="L128" s="183">
        <f>$C128*('ENTER HRS HERE'!L128)</f>
        <v>0</v>
      </c>
      <c r="M128" s="181">
        <f>$C128*1.5*('ENTER HRS HERE'!M128)</f>
        <v>0</v>
      </c>
      <c r="N128" s="183">
        <f>$C128*('ENTER HRS HERE'!N128)</f>
        <v>0</v>
      </c>
      <c r="O128" s="181">
        <f>$C128*1.5*('ENTER HRS HERE'!O128)</f>
        <v>0</v>
      </c>
      <c r="P128" s="183">
        <f>$C128*('ENTER HRS HERE'!P128)</f>
        <v>0</v>
      </c>
      <c r="Q128" s="181">
        <f>$C128*1.5*('ENTER HRS HERE'!Q128)</f>
        <v>0</v>
      </c>
      <c r="R128" s="183">
        <f>$C128*('ENTER HRS HERE'!R128)</f>
        <v>0</v>
      </c>
      <c r="S128" s="181">
        <f>$C128*1.5*('ENTER HRS HERE'!S128)</f>
        <v>0</v>
      </c>
      <c r="T128" s="183">
        <f>$C128*('ENTER HRS HERE'!T128)</f>
        <v>0</v>
      </c>
      <c r="U128" s="181">
        <f>$C128*1.5*('ENTER HRS HERE'!U128)</f>
        <v>0</v>
      </c>
      <c r="V128" s="183">
        <f>$C128*('ENTER HRS HERE'!V128)</f>
        <v>0</v>
      </c>
      <c r="W128" s="181">
        <f>$C128*1.5*('ENTER HRS HERE'!W128)</f>
        <v>0</v>
      </c>
      <c r="X128" s="183">
        <f>$C128*('ENTER HRS HERE'!X128)</f>
        <v>0</v>
      </c>
      <c r="Y128" s="181">
        <f>$C128*1.5*('ENTER HRS HERE'!Y128)</f>
        <v>0</v>
      </c>
      <c r="Z128" s="183">
        <f>$C128*('ENTER HRS HERE'!Z128)</f>
        <v>0</v>
      </c>
      <c r="AA128" s="181">
        <f>$C128*1.5*('ENTER HRS HERE'!AA128)</f>
        <v>0</v>
      </c>
      <c r="AB128" s="183">
        <f>$C128*('ENTER HRS HERE'!AB128)</f>
        <v>0</v>
      </c>
      <c r="AC128" s="181">
        <f>$C128*1.5*('ENTER HRS HERE'!AC128)</f>
        <v>0</v>
      </c>
      <c r="AD128" s="183">
        <f>$C128*('ENTER HRS HERE'!AD128)</f>
        <v>0</v>
      </c>
      <c r="AE128" s="181">
        <f>$C128*1.5*('ENTER HRS HERE'!AE128)</f>
        <v>0</v>
      </c>
      <c r="AF128" s="183">
        <f>$C128*('ENTER HRS HERE'!AF128)</f>
        <v>0</v>
      </c>
      <c r="AG128" s="181">
        <f>$C128*1.5*('ENTER HRS HERE'!AG128)</f>
        <v>0</v>
      </c>
      <c r="AH128" s="183">
        <f>$C128*('ENTER HRS HERE'!AH128)</f>
        <v>0</v>
      </c>
      <c r="AI128" s="181">
        <f>$C128*1.5*('ENTER HRS HERE'!AI128)</f>
        <v>0</v>
      </c>
      <c r="AJ128" s="183">
        <f>$C128*('ENTER HRS HERE'!AJ128)</f>
        <v>0</v>
      </c>
      <c r="AK128" s="181">
        <f>$C128*1.5*('ENTER HRS HERE'!AK128)</f>
        <v>0</v>
      </c>
      <c r="AL128" s="183">
        <f>$C128*('ENTER HRS HERE'!AL128)</f>
        <v>0</v>
      </c>
      <c r="AM128" s="181">
        <f>$C128*1.5*('ENTER HRS HERE'!AM128)</f>
        <v>0</v>
      </c>
    </row>
    <row r="129" spans="2:39" ht="12.75">
      <c r="B129" s="196"/>
      <c r="C129" s="181"/>
      <c r="D129" s="276">
        <f t="shared" si="6"/>
        <v>0</v>
      </c>
      <c r="E129" s="277">
        <f t="shared" si="7"/>
        <v>0</v>
      </c>
      <c r="F129" s="180">
        <f>$C129*('ENTER HRS HERE'!F129)</f>
        <v>0</v>
      </c>
      <c r="G129" s="182">
        <f>$C129*1.5*('ENTER HRS HERE'!G129)</f>
        <v>0</v>
      </c>
      <c r="H129" s="183">
        <f>$C129*('ENTER HRS HERE'!H129)</f>
        <v>0</v>
      </c>
      <c r="I129" s="181">
        <f>$C129*1.5*('ENTER HRS HERE'!I129)</f>
        <v>0</v>
      </c>
      <c r="J129" s="183">
        <f>$C129*('ENTER HRS HERE'!J129)</f>
        <v>0</v>
      </c>
      <c r="K129" s="181">
        <f>$C129*1.5*('ENTER HRS HERE'!K129)</f>
        <v>0</v>
      </c>
      <c r="L129" s="183">
        <f>$C129*('ENTER HRS HERE'!L129)</f>
        <v>0</v>
      </c>
      <c r="M129" s="181">
        <f>$C129*1.5*('ENTER HRS HERE'!M129)</f>
        <v>0</v>
      </c>
      <c r="N129" s="183">
        <f>$C129*('ENTER HRS HERE'!N129)</f>
        <v>0</v>
      </c>
      <c r="O129" s="181">
        <f>$C129*1.5*('ENTER HRS HERE'!O129)</f>
        <v>0</v>
      </c>
      <c r="P129" s="183">
        <f>$C129*('ENTER HRS HERE'!P129)</f>
        <v>0</v>
      </c>
      <c r="Q129" s="181">
        <f>$C129*1.5*('ENTER HRS HERE'!Q129)</f>
        <v>0</v>
      </c>
      <c r="R129" s="183">
        <f>$C129*('ENTER HRS HERE'!R129)</f>
        <v>0</v>
      </c>
      <c r="S129" s="181">
        <f>$C129*1.5*('ENTER HRS HERE'!S129)</f>
        <v>0</v>
      </c>
      <c r="T129" s="183">
        <f>$C129*('ENTER HRS HERE'!T129)</f>
        <v>0</v>
      </c>
      <c r="U129" s="181">
        <f>$C129*1.5*('ENTER HRS HERE'!U129)</f>
        <v>0</v>
      </c>
      <c r="V129" s="183">
        <f>$C129*('ENTER HRS HERE'!V129)</f>
        <v>0</v>
      </c>
      <c r="W129" s="181">
        <f>$C129*1.5*('ENTER HRS HERE'!W129)</f>
        <v>0</v>
      </c>
      <c r="X129" s="183">
        <f>$C129*('ENTER HRS HERE'!X129)</f>
        <v>0</v>
      </c>
      <c r="Y129" s="181">
        <f>$C129*1.5*('ENTER HRS HERE'!Y129)</f>
        <v>0</v>
      </c>
      <c r="Z129" s="183">
        <f>$C129*('ENTER HRS HERE'!Z129)</f>
        <v>0</v>
      </c>
      <c r="AA129" s="181">
        <f>$C129*1.5*('ENTER HRS HERE'!AA129)</f>
        <v>0</v>
      </c>
      <c r="AB129" s="183">
        <f>$C129*('ENTER HRS HERE'!AB129)</f>
        <v>0</v>
      </c>
      <c r="AC129" s="181">
        <f>$C129*1.5*('ENTER HRS HERE'!AC129)</f>
        <v>0</v>
      </c>
      <c r="AD129" s="183">
        <f>$C129*('ENTER HRS HERE'!AD129)</f>
        <v>0</v>
      </c>
      <c r="AE129" s="181">
        <f>$C129*1.5*('ENTER HRS HERE'!AE129)</f>
        <v>0</v>
      </c>
      <c r="AF129" s="183">
        <f>$C129*('ENTER HRS HERE'!AF129)</f>
        <v>0</v>
      </c>
      <c r="AG129" s="181">
        <f>$C129*1.5*('ENTER HRS HERE'!AG129)</f>
        <v>0</v>
      </c>
      <c r="AH129" s="183">
        <f>$C129*('ENTER HRS HERE'!AH129)</f>
        <v>0</v>
      </c>
      <c r="AI129" s="181">
        <f>$C129*1.5*('ENTER HRS HERE'!AI129)</f>
        <v>0</v>
      </c>
      <c r="AJ129" s="183">
        <f>$C129*('ENTER HRS HERE'!AJ129)</f>
        <v>0</v>
      </c>
      <c r="AK129" s="181">
        <f>$C129*1.5*('ENTER HRS HERE'!AK129)</f>
        <v>0</v>
      </c>
      <c r="AL129" s="183">
        <f>$C129*('ENTER HRS HERE'!AL129)</f>
        <v>0</v>
      </c>
      <c r="AM129" s="181">
        <f>$C129*1.5*('ENTER HRS HERE'!AM129)</f>
        <v>0</v>
      </c>
    </row>
    <row r="130" spans="2:39" ht="12.75">
      <c r="B130" s="196"/>
      <c r="C130" s="181"/>
      <c r="D130" s="276">
        <f t="shared" si="6"/>
        <v>0</v>
      </c>
      <c r="E130" s="277">
        <f t="shared" si="7"/>
        <v>0</v>
      </c>
      <c r="F130" s="180">
        <f>$C130*('ENTER HRS HERE'!F130)</f>
        <v>0</v>
      </c>
      <c r="G130" s="182">
        <f>$C130*1.5*('ENTER HRS HERE'!G130)</f>
        <v>0</v>
      </c>
      <c r="H130" s="183">
        <f>$C130*('ENTER HRS HERE'!H130)</f>
        <v>0</v>
      </c>
      <c r="I130" s="181">
        <f>$C130*1.5*('ENTER HRS HERE'!I130)</f>
        <v>0</v>
      </c>
      <c r="J130" s="183">
        <f>$C130*('ENTER HRS HERE'!J130)</f>
        <v>0</v>
      </c>
      <c r="K130" s="181">
        <f>$C130*1.5*('ENTER HRS HERE'!K130)</f>
        <v>0</v>
      </c>
      <c r="L130" s="183">
        <f>$C130*('ENTER HRS HERE'!L130)</f>
        <v>0</v>
      </c>
      <c r="M130" s="181">
        <f>$C130*1.5*('ENTER HRS HERE'!M130)</f>
        <v>0</v>
      </c>
      <c r="N130" s="183">
        <f>$C130*('ENTER HRS HERE'!N130)</f>
        <v>0</v>
      </c>
      <c r="O130" s="181">
        <f>$C130*1.5*('ENTER HRS HERE'!O130)</f>
        <v>0</v>
      </c>
      <c r="P130" s="183">
        <f>$C130*('ENTER HRS HERE'!P130)</f>
        <v>0</v>
      </c>
      <c r="Q130" s="181">
        <f>$C130*1.5*('ENTER HRS HERE'!Q130)</f>
        <v>0</v>
      </c>
      <c r="R130" s="183">
        <f>$C130*('ENTER HRS HERE'!R130)</f>
        <v>0</v>
      </c>
      <c r="S130" s="181">
        <f>$C130*1.5*('ENTER HRS HERE'!S130)</f>
        <v>0</v>
      </c>
      <c r="T130" s="183">
        <f>$C130*('ENTER HRS HERE'!T130)</f>
        <v>0</v>
      </c>
      <c r="U130" s="181">
        <f>$C130*1.5*('ENTER HRS HERE'!U130)</f>
        <v>0</v>
      </c>
      <c r="V130" s="183">
        <f>$C130*('ENTER HRS HERE'!V130)</f>
        <v>0</v>
      </c>
      <c r="W130" s="181">
        <f>$C130*1.5*('ENTER HRS HERE'!W130)</f>
        <v>0</v>
      </c>
      <c r="X130" s="183">
        <f>$C130*('ENTER HRS HERE'!X130)</f>
        <v>0</v>
      </c>
      <c r="Y130" s="181">
        <f>$C130*1.5*('ENTER HRS HERE'!Y130)</f>
        <v>0</v>
      </c>
      <c r="Z130" s="183">
        <f>$C130*('ENTER HRS HERE'!Z130)</f>
        <v>0</v>
      </c>
      <c r="AA130" s="181">
        <f>$C130*1.5*('ENTER HRS HERE'!AA130)</f>
        <v>0</v>
      </c>
      <c r="AB130" s="183">
        <f>$C130*('ENTER HRS HERE'!AB130)</f>
        <v>0</v>
      </c>
      <c r="AC130" s="181">
        <f>$C130*1.5*('ENTER HRS HERE'!AC130)</f>
        <v>0</v>
      </c>
      <c r="AD130" s="183">
        <f>$C130*('ENTER HRS HERE'!AD130)</f>
        <v>0</v>
      </c>
      <c r="AE130" s="181">
        <f>$C130*1.5*('ENTER HRS HERE'!AE130)</f>
        <v>0</v>
      </c>
      <c r="AF130" s="183">
        <f>$C130*('ENTER HRS HERE'!AF130)</f>
        <v>0</v>
      </c>
      <c r="AG130" s="181">
        <f>$C130*1.5*('ENTER HRS HERE'!AG130)</f>
        <v>0</v>
      </c>
      <c r="AH130" s="183">
        <f>$C130*('ENTER HRS HERE'!AH130)</f>
        <v>0</v>
      </c>
      <c r="AI130" s="181">
        <f>$C130*1.5*('ENTER HRS HERE'!AI130)</f>
        <v>0</v>
      </c>
      <c r="AJ130" s="183">
        <f>$C130*('ENTER HRS HERE'!AJ130)</f>
        <v>0</v>
      </c>
      <c r="AK130" s="181">
        <f>$C130*1.5*('ENTER HRS HERE'!AK130)</f>
        <v>0</v>
      </c>
      <c r="AL130" s="183">
        <f>$C130*('ENTER HRS HERE'!AL130)</f>
        <v>0</v>
      </c>
      <c r="AM130" s="181">
        <f>$C130*1.5*('ENTER HRS HERE'!AM130)</f>
        <v>0</v>
      </c>
    </row>
    <row r="131" spans="2:39" ht="12.75">
      <c r="B131" s="196"/>
      <c r="C131" s="181"/>
      <c r="D131" s="276">
        <f t="shared" si="6"/>
        <v>0</v>
      </c>
      <c r="E131" s="277">
        <f t="shared" si="7"/>
        <v>0</v>
      </c>
      <c r="F131" s="180">
        <f>$C131*('ENTER HRS HERE'!F131)</f>
        <v>0</v>
      </c>
      <c r="G131" s="182">
        <f>$C131*1.5*('ENTER HRS HERE'!G131)</f>
        <v>0</v>
      </c>
      <c r="H131" s="183">
        <f>$C131*('ENTER HRS HERE'!H131)</f>
        <v>0</v>
      </c>
      <c r="I131" s="181">
        <f>$C131*1.5*('ENTER HRS HERE'!I131)</f>
        <v>0</v>
      </c>
      <c r="J131" s="183">
        <f>$C131*('ENTER HRS HERE'!J131)</f>
        <v>0</v>
      </c>
      <c r="K131" s="181">
        <f>$C131*1.5*('ENTER HRS HERE'!K131)</f>
        <v>0</v>
      </c>
      <c r="L131" s="183">
        <f>$C131*('ENTER HRS HERE'!L131)</f>
        <v>0</v>
      </c>
      <c r="M131" s="181">
        <f>$C131*1.5*('ENTER HRS HERE'!M131)</f>
        <v>0</v>
      </c>
      <c r="N131" s="183">
        <f>$C131*('ENTER HRS HERE'!N131)</f>
        <v>0</v>
      </c>
      <c r="O131" s="181">
        <f>$C131*1.5*('ENTER HRS HERE'!O131)</f>
        <v>0</v>
      </c>
      <c r="P131" s="183">
        <f>$C131*('ENTER HRS HERE'!P131)</f>
        <v>0</v>
      </c>
      <c r="Q131" s="181">
        <f>$C131*1.5*('ENTER HRS HERE'!Q131)</f>
        <v>0</v>
      </c>
      <c r="R131" s="183">
        <f>$C131*('ENTER HRS HERE'!R131)</f>
        <v>0</v>
      </c>
      <c r="S131" s="181">
        <f>$C131*1.5*('ENTER HRS HERE'!S131)</f>
        <v>0</v>
      </c>
      <c r="T131" s="183">
        <f>$C131*('ENTER HRS HERE'!T131)</f>
        <v>0</v>
      </c>
      <c r="U131" s="181">
        <f>$C131*1.5*('ENTER HRS HERE'!U131)</f>
        <v>0</v>
      </c>
      <c r="V131" s="183">
        <f>$C131*('ENTER HRS HERE'!V131)</f>
        <v>0</v>
      </c>
      <c r="W131" s="181">
        <f>$C131*1.5*('ENTER HRS HERE'!W131)</f>
        <v>0</v>
      </c>
      <c r="X131" s="183">
        <f>$C131*('ENTER HRS HERE'!X131)</f>
        <v>0</v>
      </c>
      <c r="Y131" s="181">
        <f>$C131*1.5*('ENTER HRS HERE'!Y131)</f>
        <v>0</v>
      </c>
      <c r="Z131" s="183">
        <f>$C131*('ENTER HRS HERE'!Z131)</f>
        <v>0</v>
      </c>
      <c r="AA131" s="181">
        <f>$C131*1.5*('ENTER HRS HERE'!AA131)</f>
        <v>0</v>
      </c>
      <c r="AB131" s="183">
        <f>$C131*('ENTER HRS HERE'!AB131)</f>
        <v>0</v>
      </c>
      <c r="AC131" s="181">
        <f>$C131*1.5*('ENTER HRS HERE'!AC131)</f>
        <v>0</v>
      </c>
      <c r="AD131" s="183">
        <f>$C131*('ENTER HRS HERE'!AD131)</f>
        <v>0</v>
      </c>
      <c r="AE131" s="181">
        <f>$C131*1.5*('ENTER HRS HERE'!AE131)</f>
        <v>0</v>
      </c>
      <c r="AF131" s="183">
        <f>$C131*('ENTER HRS HERE'!AF131)</f>
        <v>0</v>
      </c>
      <c r="AG131" s="181">
        <f>$C131*1.5*('ENTER HRS HERE'!AG131)</f>
        <v>0</v>
      </c>
      <c r="AH131" s="183">
        <f>$C131*('ENTER HRS HERE'!AH131)</f>
        <v>0</v>
      </c>
      <c r="AI131" s="181">
        <f>$C131*1.5*('ENTER HRS HERE'!AI131)</f>
        <v>0</v>
      </c>
      <c r="AJ131" s="183">
        <f>$C131*('ENTER HRS HERE'!AJ131)</f>
        <v>0</v>
      </c>
      <c r="AK131" s="181">
        <f>$C131*1.5*('ENTER HRS HERE'!AK131)</f>
        <v>0</v>
      </c>
      <c r="AL131" s="183">
        <f>$C131*('ENTER HRS HERE'!AL131)</f>
        <v>0</v>
      </c>
      <c r="AM131" s="181">
        <f>$C131*1.5*('ENTER HRS HERE'!AM131)</f>
        <v>0</v>
      </c>
    </row>
    <row r="132" spans="2:39" ht="12.75">
      <c r="B132" s="196"/>
      <c r="C132" s="181"/>
      <c r="D132" s="276">
        <f aca="true" t="shared" si="8" ref="D132:D163">SUM(F132,H132,J132,L132,N132,P132,R132,T132,V132,X132,Z132,AB132,AD132,AF132,AH132,AJ132,AL132)</f>
        <v>0</v>
      </c>
      <c r="E132" s="277">
        <f aca="true" t="shared" si="9" ref="E132:E163">SUM(G132,I132,K132,M132,O132,Q132,S132,U132,W132,Y132,AA132,AC132,AE132,AG132,AI132,AK132,AM132)</f>
        <v>0</v>
      </c>
      <c r="F132" s="180">
        <f>$C132*('ENTER HRS HERE'!F132)</f>
        <v>0</v>
      </c>
      <c r="G132" s="182">
        <f>$C132*1.5*('ENTER HRS HERE'!G132)</f>
        <v>0</v>
      </c>
      <c r="H132" s="183">
        <f>$C132*('ENTER HRS HERE'!H132)</f>
        <v>0</v>
      </c>
      <c r="I132" s="181">
        <f>$C132*1.5*('ENTER HRS HERE'!I132)</f>
        <v>0</v>
      </c>
      <c r="J132" s="183">
        <f>$C132*('ENTER HRS HERE'!J132)</f>
        <v>0</v>
      </c>
      <c r="K132" s="181">
        <f>$C132*1.5*('ENTER HRS HERE'!K132)</f>
        <v>0</v>
      </c>
      <c r="L132" s="183">
        <f>$C132*('ENTER HRS HERE'!L132)</f>
        <v>0</v>
      </c>
      <c r="M132" s="181">
        <f>$C132*1.5*('ENTER HRS HERE'!M132)</f>
        <v>0</v>
      </c>
      <c r="N132" s="183">
        <f>$C132*('ENTER HRS HERE'!N132)</f>
        <v>0</v>
      </c>
      <c r="O132" s="181">
        <f>$C132*1.5*('ENTER HRS HERE'!O132)</f>
        <v>0</v>
      </c>
      <c r="P132" s="183">
        <f>$C132*('ENTER HRS HERE'!P132)</f>
        <v>0</v>
      </c>
      <c r="Q132" s="181">
        <f>$C132*1.5*('ENTER HRS HERE'!Q132)</f>
        <v>0</v>
      </c>
      <c r="R132" s="183">
        <f>$C132*('ENTER HRS HERE'!R132)</f>
        <v>0</v>
      </c>
      <c r="S132" s="181">
        <f>$C132*1.5*('ENTER HRS HERE'!S132)</f>
        <v>0</v>
      </c>
      <c r="T132" s="183">
        <f>$C132*('ENTER HRS HERE'!T132)</f>
        <v>0</v>
      </c>
      <c r="U132" s="181">
        <f>$C132*1.5*('ENTER HRS HERE'!U132)</f>
        <v>0</v>
      </c>
      <c r="V132" s="183">
        <f>$C132*('ENTER HRS HERE'!V132)</f>
        <v>0</v>
      </c>
      <c r="W132" s="181">
        <f>$C132*1.5*('ENTER HRS HERE'!W132)</f>
        <v>0</v>
      </c>
      <c r="X132" s="183">
        <f>$C132*('ENTER HRS HERE'!X132)</f>
        <v>0</v>
      </c>
      <c r="Y132" s="181">
        <f>$C132*1.5*('ENTER HRS HERE'!Y132)</f>
        <v>0</v>
      </c>
      <c r="Z132" s="183">
        <f>$C132*('ENTER HRS HERE'!Z132)</f>
        <v>0</v>
      </c>
      <c r="AA132" s="181">
        <f>$C132*1.5*('ENTER HRS HERE'!AA132)</f>
        <v>0</v>
      </c>
      <c r="AB132" s="183">
        <f>$C132*('ENTER HRS HERE'!AB132)</f>
        <v>0</v>
      </c>
      <c r="AC132" s="181">
        <f>$C132*1.5*('ENTER HRS HERE'!AC132)</f>
        <v>0</v>
      </c>
      <c r="AD132" s="183">
        <f>$C132*('ENTER HRS HERE'!AD132)</f>
        <v>0</v>
      </c>
      <c r="AE132" s="181">
        <f>$C132*1.5*('ENTER HRS HERE'!AE132)</f>
        <v>0</v>
      </c>
      <c r="AF132" s="183">
        <f>$C132*('ENTER HRS HERE'!AF132)</f>
        <v>0</v>
      </c>
      <c r="AG132" s="181">
        <f>$C132*1.5*('ENTER HRS HERE'!AG132)</f>
        <v>0</v>
      </c>
      <c r="AH132" s="183">
        <f>$C132*('ENTER HRS HERE'!AH132)</f>
        <v>0</v>
      </c>
      <c r="AI132" s="181">
        <f>$C132*1.5*('ENTER HRS HERE'!AI132)</f>
        <v>0</v>
      </c>
      <c r="AJ132" s="183">
        <f>$C132*('ENTER HRS HERE'!AJ132)</f>
        <v>0</v>
      </c>
      <c r="AK132" s="181">
        <f>$C132*1.5*('ENTER HRS HERE'!AK132)</f>
        <v>0</v>
      </c>
      <c r="AL132" s="183">
        <f>$C132*('ENTER HRS HERE'!AL132)</f>
        <v>0</v>
      </c>
      <c r="AM132" s="181">
        <f>$C132*1.5*('ENTER HRS HERE'!AM132)</f>
        <v>0</v>
      </c>
    </row>
    <row r="133" spans="2:39" ht="12.75">
      <c r="B133" s="196"/>
      <c r="C133" s="181"/>
      <c r="D133" s="276">
        <f t="shared" si="8"/>
        <v>0</v>
      </c>
      <c r="E133" s="277">
        <f t="shared" si="9"/>
        <v>0</v>
      </c>
      <c r="F133" s="180">
        <f>$C133*('ENTER HRS HERE'!F133)</f>
        <v>0</v>
      </c>
      <c r="G133" s="182">
        <f>$C133*1.5*('ENTER HRS HERE'!G133)</f>
        <v>0</v>
      </c>
      <c r="H133" s="183">
        <f>$C133*('ENTER HRS HERE'!H133)</f>
        <v>0</v>
      </c>
      <c r="I133" s="181">
        <f>$C133*1.5*('ENTER HRS HERE'!I133)</f>
        <v>0</v>
      </c>
      <c r="J133" s="183">
        <f>$C133*('ENTER HRS HERE'!J133)</f>
        <v>0</v>
      </c>
      <c r="K133" s="181">
        <f>$C133*1.5*('ENTER HRS HERE'!K133)</f>
        <v>0</v>
      </c>
      <c r="L133" s="183">
        <f>$C133*('ENTER HRS HERE'!L133)</f>
        <v>0</v>
      </c>
      <c r="M133" s="181">
        <f>$C133*1.5*('ENTER HRS HERE'!M133)</f>
        <v>0</v>
      </c>
      <c r="N133" s="183">
        <f>$C133*('ENTER HRS HERE'!N133)</f>
        <v>0</v>
      </c>
      <c r="O133" s="181">
        <f>$C133*1.5*('ENTER HRS HERE'!O133)</f>
        <v>0</v>
      </c>
      <c r="P133" s="183">
        <f>$C133*('ENTER HRS HERE'!P133)</f>
        <v>0</v>
      </c>
      <c r="Q133" s="181">
        <f>$C133*1.5*('ENTER HRS HERE'!Q133)</f>
        <v>0</v>
      </c>
      <c r="R133" s="183">
        <f>$C133*('ENTER HRS HERE'!R133)</f>
        <v>0</v>
      </c>
      <c r="S133" s="181">
        <f>$C133*1.5*('ENTER HRS HERE'!S133)</f>
        <v>0</v>
      </c>
      <c r="T133" s="183">
        <f>$C133*('ENTER HRS HERE'!T133)</f>
        <v>0</v>
      </c>
      <c r="U133" s="181">
        <f>$C133*1.5*('ENTER HRS HERE'!U133)</f>
        <v>0</v>
      </c>
      <c r="V133" s="183">
        <f>$C133*('ENTER HRS HERE'!V133)</f>
        <v>0</v>
      </c>
      <c r="W133" s="181">
        <f>$C133*1.5*('ENTER HRS HERE'!W133)</f>
        <v>0</v>
      </c>
      <c r="X133" s="183">
        <f>$C133*('ENTER HRS HERE'!X133)</f>
        <v>0</v>
      </c>
      <c r="Y133" s="181">
        <f>$C133*1.5*('ENTER HRS HERE'!Y133)</f>
        <v>0</v>
      </c>
      <c r="Z133" s="183">
        <f>$C133*('ENTER HRS HERE'!Z133)</f>
        <v>0</v>
      </c>
      <c r="AA133" s="181">
        <f>$C133*1.5*('ENTER HRS HERE'!AA133)</f>
        <v>0</v>
      </c>
      <c r="AB133" s="183">
        <f>$C133*('ENTER HRS HERE'!AB133)</f>
        <v>0</v>
      </c>
      <c r="AC133" s="181">
        <f>$C133*1.5*('ENTER HRS HERE'!AC133)</f>
        <v>0</v>
      </c>
      <c r="AD133" s="183">
        <f>$C133*('ENTER HRS HERE'!AD133)</f>
        <v>0</v>
      </c>
      <c r="AE133" s="181">
        <f>$C133*1.5*('ENTER HRS HERE'!AE133)</f>
        <v>0</v>
      </c>
      <c r="AF133" s="183">
        <f>$C133*('ENTER HRS HERE'!AF133)</f>
        <v>0</v>
      </c>
      <c r="AG133" s="181">
        <f>$C133*1.5*('ENTER HRS HERE'!AG133)</f>
        <v>0</v>
      </c>
      <c r="AH133" s="183">
        <f>$C133*('ENTER HRS HERE'!AH133)</f>
        <v>0</v>
      </c>
      <c r="AI133" s="181">
        <f>$C133*1.5*('ENTER HRS HERE'!AI133)</f>
        <v>0</v>
      </c>
      <c r="AJ133" s="183">
        <f>$C133*('ENTER HRS HERE'!AJ133)</f>
        <v>0</v>
      </c>
      <c r="AK133" s="181">
        <f>$C133*1.5*('ENTER HRS HERE'!AK133)</f>
        <v>0</v>
      </c>
      <c r="AL133" s="183">
        <f>$C133*('ENTER HRS HERE'!AL133)</f>
        <v>0</v>
      </c>
      <c r="AM133" s="181">
        <f>$C133*1.5*('ENTER HRS HERE'!AM133)</f>
        <v>0</v>
      </c>
    </row>
    <row r="134" spans="2:39" ht="12.75">
      <c r="B134" s="196"/>
      <c r="C134" s="181"/>
      <c r="D134" s="276">
        <f t="shared" si="8"/>
        <v>0</v>
      </c>
      <c r="E134" s="277">
        <f t="shared" si="9"/>
        <v>0</v>
      </c>
      <c r="F134" s="180">
        <f>$C134*('ENTER HRS HERE'!F134)</f>
        <v>0</v>
      </c>
      <c r="G134" s="182">
        <f>$C134*1.5*('ENTER HRS HERE'!G134)</f>
        <v>0</v>
      </c>
      <c r="H134" s="183">
        <f>$C134*('ENTER HRS HERE'!H134)</f>
        <v>0</v>
      </c>
      <c r="I134" s="181">
        <f>$C134*1.5*('ENTER HRS HERE'!I134)</f>
        <v>0</v>
      </c>
      <c r="J134" s="183">
        <f>$C134*('ENTER HRS HERE'!J134)</f>
        <v>0</v>
      </c>
      <c r="K134" s="181">
        <f>$C134*1.5*('ENTER HRS HERE'!K134)</f>
        <v>0</v>
      </c>
      <c r="L134" s="183">
        <f>$C134*('ENTER HRS HERE'!L134)</f>
        <v>0</v>
      </c>
      <c r="M134" s="181">
        <f>$C134*1.5*('ENTER HRS HERE'!M134)</f>
        <v>0</v>
      </c>
      <c r="N134" s="183">
        <f>$C134*('ENTER HRS HERE'!N134)</f>
        <v>0</v>
      </c>
      <c r="O134" s="181">
        <f>$C134*1.5*('ENTER HRS HERE'!O134)</f>
        <v>0</v>
      </c>
      <c r="P134" s="183">
        <f>$C134*('ENTER HRS HERE'!P134)</f>
        <v>0</v>
      </c>
      <c r="Q134" s="181">
        <f>$C134*1.5*('ENTER HRS HERE'!Q134)</f>
        <v>0</v>
      </c>
      <c r="R134" s="183">
        <f>$C134*('ENTER HRS HERE'!R134)</f>
        <v>0</v>
      </c>
      <c r="S134" s="181">
        <f>$C134*1.5*('ENTER HRS HERE'!S134)</f>
        <v>0</v>
      </c>
      <c r="T134" s="183">
        <f>$C134*('ENTER HRS HERE'!T134)</f>
        <v>0</v>
      </c>
      <c r="U134" s="181">
        <f>$C134*1.5*('ENTER HRS HERE'!U134)</f>
        <v>0</v>
      </c>
      <c r="V134" s="183">
        <f>$C134*('ENTER HRS HERE'!V134)</f>
        <v>0</v>
      </c>
      <c r="W134" s="181">
        <f>$C134*1.5*('ENTER HRS HERE'!W134)</f>
        <v>0</v>
      </c>
      <c r="X134" s="183">
        <f>$C134*('ENTER HRS HERE'!X134)</f>
        <v>0</v>
      </c>
      <c r="Y134" s="181">
        <f>$C134*1.5*('ENTER HRS HERE'!Y134)</f>
        <v>0</v>
      </c>
      <c r="Z134" s="183">
        <f>$C134*('ENTER HRS HERE'!Z134)</f>
        <v>0</v>
      </c>
      <c r="AA134" s="181">
        <f>$C134*1.5*('ENTER HRS HERE'!AA134)</f>
        <v>0</v>
      </c>
      <c r="AB134" s="183">
        <f>$C134*('ENTER HRS HERE'!AB134)</f>
        <v>0</v>
      </c>
      <c r="AC134" s="181">
        <f>$C134*1.5*('ENTER HRS HERE'!AC134)</f>
        <v>0</v>
      </c>
      <c r="AD134" s="183">
        <f>$C134*('ENTER HRS HERE'!AD134)</f>
        <v>0</v>
      </c>
      <c r="AE134" s="181">
        <f>$C134*1.5*('ENTER HRS HERE'!AE134)</f>
        <v>0</v>
      </c>
      <c r="AF134" s="183">
        <f>$C134*('ENTER HRS HERE'!AF134)</f>
        <v>0</v>
      </c>
      <c r="AG134" s="181">
        <f>$C134*1.5*('ENTER HRS HERE'!AG134)</f>
        <v>0</v>
      </c>
      <c r="AH134" s="183">
        <f>$C134*('ENTER HRS HERE'!AH134)</f>
        <v>0</v>
      </c>
      <c r="AI134" s="181">
        <f>$C134*1.5*('ENTER HRS HERE'!AI134)</f>
        <v>0</v>
      </c>
      <c r="AJ134" s="183">
        <f>$C134*('ENTER HRS HERE'!AJ134)</f>
        <v>0</v>
      </c>
      <c r="AK134" s="181">
        <f>$C134*1.5*('ENTER HRS HERE'!AK134)</f>
        <v>0</v>
      </c>
      <c r="AL134" s="183">
        <f>$C134*('ENTER HRS HERE'!AL134)</f>
        <v>0</v>
      </c>
      <c r="AM134" s="181">
        <f>$C134*1.5*('ENTER HRS HERE'!AM134)</f>
        <v>0</v>
      </c>
    </row>
    <row r="135" spans="2:39" ht="12.75">
      <c r="B135" s="196"/>
      <c r="C135" s="181"/>
      <c r="D135" s="276">
        <f t="shared" si="8"/>
        <v>0</v>
      </c>
      <c r="E135" s="277">
        <f t="shared" si="9"/>
        <v>0</v>
      </c>
      <c r="F135" s="180">
        <f>$C135*('ENTER HRS HERE'!F135)</f>
        <v>0</v>
      </c>
      <c r="G135" s="182">
        <f>$C135*1.5*('ENTER HRS HERE'!G135)</f>
        <v>0</v>
      </c>
      <c r="H135" s="183">
        <f>$C135*('ENTER HRS HERE'!H135)</f>
        <v>0</v>
      </c>
      <c r="I135" s="181">
        <f>$C135*1.5*('ENTER HRS HERE'!I135)</f>
        <v>0</v>
      </c>
      <c r="J135" s="183">
        <f>$C135*('ENTER HRS HERE'!J135)</f>
        <v>0</v>
      </c>
      <c r="K135" s="181">
        <f>$C135*1.5*('ENTER HRS HERE'!K135)</f>
        <v>0</v>
      </c>
      <c r="L135" s="183">
        <f>$C135*('ENTER HRS HERE'!L135)</f>
        <v>0</v>
      </c>
      <c r="M135" s="181">
        <f>$C135*1.5*('ENTER HRS HERE'!M135)</f>
        <v>0</v>
      </c>
      <c r="N135" s="183">
        <f>$C135*('ENTER HRS HERE'!N135)</f>
        <v>0</v>
      </c>
      <c r="O135" s="181">
        <f>$C135*1.5*('ENTER HRS HERE'!O135)</f>
        <v>0</v>
      </c>
      <c r="P135" s="183">
        <f>$C135*('ENTER HRS HERE'!P135)</f>
        <v>0</v>
      </c>
      <c r="Q135" s="181">
        <f>$C135*1.5*('ENTER HRS HERE'!Q135)</f>
        <v>0</v>
      </c>
      <c r="R135" s="183">
        <f>$C135*('ENTER HRS HERE'!R135)</f>
        <v>0</v>
      </c>
      <c r="S135" s="181">
        <f>$C135*1.5*('ENTER HRS HERE'!S135)</f>
        <v>0</v>
      </c>
      <c r="T135" s="183">
        <f>$C135*('ENTER HRS HERE'!T135)</f>
        <v>0</v>
      </c>
      <c r="U135" s="181">
        <f>$C135*1.5*('ENTER HRS HERE'!U135)</f>
        <v>0</v>
      </c>
      <c r="V135" s="183">
        <f>$C135*('ENTER HRS HERE'!V135)</f>
        <v>0</v>
      </c>
      <c r="W135" s="181">
        <f>$C135*1.5*('ENTER HRS HERE'!W135)</f>
        <v>0</v>
      </c>
      <c r="X135" s="183">
        <f>$C135*('ENTER HRS HERE'!X135)</f>
        <v>0</v>
      </c>
      <c r="Y135" s="181">
        <f>$C135*1.5*('ENTER HRS HERE'!Y135)</f>
        <v>0</v>
      </c>
      <c r="Z135" s="183">
        <f>$C135*('ENTER HRS HERE'!Z135)</f>
        <v>0</v>
      </c>
      <c r="AA135" s="181">
        <f>$C135*1.5*('ENTER HRS HERE'!AA135)</f>
        <v>0</v>
      </c>
      <c r="AB135" s="183">
        <f>$C135*('ENTER HRS HERE'!AB135)</f>
        <v>0</v>
      </c>
      <c r="AC135" s="181">
        <f>$C135*1.5*('ENTER HRS HERE'!AC135)</f>
        <v>0</v>
      </c>
      <c r="AD135" s="183">
        <f>$C135*('ENTER HRS HERE'!AD135)</f>
        <v>0</v>
      </c>
      <c r="AE135" s="181">
        <f>$C135*1.5*('ENTER HRS HERE'!AE135)</f>
        <v>0</v>
      </c>
      <c r="AF135" s="183">
        <f>$C135*('ENTER HRS HERE'!AF135)</f>
        <v>0</v>
      </c>
      <c r="AG135" s="181">
        <f>$C135*1.5*('ENTER HRS HERE'!AG135)</f>
        <v>0</v>
      </c>
      <c r="AH135" s="183">
        <f>$C135*('ENTER HRS HERE'!AH135)</f>
        <v>0</v>
      </c>
      <c r="AI135" s="181">
        <f>$C135*1.5*('ENTER HRS HERE'!AI135)</f>
        <v>0</v>
      </c>
      <c r="AJ135" s="183">
        <f>$C135*('ENTER HRS HERE'!AJ135)</f>
        <v>0</v>
      </c>
      <c r="AK135" s="181">
        <f>$C135*1.5*('ENTER HRS HERE'!AK135)</f>
        <v>0</v>
      </c>
      <c r="AL135" s="183">
        <f>$C135*('ENTER HRS HERE'!AL135)</f>
        <v>0</v>
      </c>
      <c r="AM135" s="181">
        <f>$C135*1.5*('ENTER HRS HERE'!AM135)</f>
        <v>0</v>
      </c>
    </row>
    <row r="136" spans="2:39" ht="12.75">
      <c r="B136" s="196"/>
      <c r="C136" s="181"/>
      <c r="D136" s="276">
        <f t="shared" si="8"/>
        <v>0</v>
      </c>
      <c r="E136" s="277">
        <f t="shared" si="9"/>
        <v>0</v>
      </c>
      <c r="F136" s="180">
        <f>$C136*('ENTER HRS HERE'!F136)</f>
        <v>0</v>
      </c>
      <c r="G136" s="182">
        <f>$C136*1.5*('ENTER HRS HERE'!G136)</f>
        <v>0</v>
      </c>
      <c r="H136" s="183">
        <f>$C136*('ENTER HRS HERE'!H136)</f>
        <v>0</v>
      </c>
      <c r="I136" s="181">
        <f>$C136*1.5*('ENTER HRS HERE'!I136)</f>
        <v>0</v>
      </c>
      <c r="J136" s="183">
        <f>$C136*('ENTER HRS HERE'!J136)</f>
        <v>0</v>
      </c>
      <c r="K136" s="181">
        <f>$C136*1.5*('ENTER HRS HERE'!K136)</f>
        <v>0</v>
      </c>
      <c r="L136" s="183">
        <f>$C136*('ENTER HRS HERE'!L136)</f>
        <v>0</v>
      </c>
      <c r="M136" s="181">
        <f>$C136*1.5*('ENTER HRS HERE'!M136)</f>
        <v>0</v>
      </c>
      <c r="N136" s="183">
        <f>$C136*('ENTER HRS HERE'!N136)</f>
        <v>0</v>
      </c>
      <c r="O136" s="181">
        <f>$C136*1.5*('ENTER HRS HERE'!O136)</f>
        <v>0</v>
      </c>
      <c r="P136" s="183">
        <f>$C136*('ENTER HRS HERE'!P136)</f>
        <v>0</v>
      </c>
      <c r="Q136" s="181">
        <f>$C136*1.5*('ENTER HRS HERE'!Q136)</f>
        <v>0</v>
      </c>
      <c r="R136" s="183">
        <f>$C136*('ENTER HRS HERE'!R136)</f>
        <v>0</v>
      </c>
      <c r="S136" s="181">
        <f>$C136*1.5*('ENTER HRS HERE'!S136)</f>
        <v>0</v>
      </c>
      <c r="T136" s="183">
        <f>$C136*('ENTER HRS HERE'!T136)</f>
        <v>0</v>
      </c>
      <c r="U136" s="181">
        <f>$C136*1.5*('ENTER HRS HERE'!U136)</f>
        <v>0</v>
      </c>
      <c r="V136" s="183">
        <f>$C136*('ENTER HRS HERE'!V136)</f>
        <v>0</v>
      </c>
      <c r="W136" s="181">
        <f>$C136*1.5*('ENTER HRS HERE'!W136)</f>
        <v>0</v>
      </c>
      <c r="X136" s="183">
        <f>$C136*('ENTER HRS HERE'!X136)</f>
        <v>0</v>
      </c>
      <c r="Y136" s="181">
        <f>$C136*1.5*('ENTER HRS HERE'!Y136)</f>
        <v>0</v>
      </c>
      <c r="Z136" s="183">
        <f>$C136*('ENTER HRS HERE'!Z136)</f>
        <v>0</v>
      </c>
      <c r="AA136" s="181">
        <f>$C136*1.5*('ENTER HRS HERE'!AA136)</f>
        <v>0</v>
      </c>
      <c r="AB136" s="183">
        <f>$C136*('ENTER HRS HERE'!AB136)</f>
        <v>0</v>
      </c>
      <c r="AC136" s="181">
        <f>$C136*1.5*('ENTER HRS HERE'!AC136)</f>
        <v>0</v>
      </c>
      <c r="AD136" s="183">
        <f>$C136*('ENTER HRS HERE'!AD136)</f>
        <v>0</v>
      </c>
      <c r="AE136" s="181">
        <f>$C136*1.5*('ENTER HRS HERE'!AE136)</f>
        <v>0</v>
      </c>
      <c r="AF136" s="183">
        <f>$C136*('ENTER HRS HERE'!AF136)</f>
        <v>0</v>
      </c>
      <c r="AG136" s="181">
        <f>$C136*1.5*('ENTER HRS HERE'!AG136)</f>
        <v>0</v>
      </c>
      <c r="AH136" s="183">
        <f>$C136*('ENTER HRS HERE'!AH136)</f>
        <v>0</v>
      </c>
      <c r="AI136" s="181">
        <f>$C136*1.5*('ENTER HRS HERE'!AI136)</f>
        <v>0</v>
      </c>
      <c r="AJ136" s="183">
        <f>$C136*('ENTER HRS HERE'!AJ136)</f>
        <v>0</v>
      </c>
      <c r="AK136" s="181">
        <f>$C136*1.5*('ENTER HRS HERE'!AK136)</f>
        <v>0</v>
      </c>
      <c r="AL136" s="183">
        <f>$C136*('ENTER HRS HERE'!AL136)</f>
        <v>0</v>
      </c>
      <c r="AM136" s="181">
        <f>$C136*1.5*('ENTER HRS HERE'!AM136)</f>
        <v>0</v>
      </c>
    </row>
    <row r="137" spans="2:39" ht="12.75">
      <c r="B137" s="196"/>
      <c r="C137" s="181"/>
      <c r="D137" s="276">
        <f t="shared" si="8"/>
        <v>0</v>
      </c>
      <c r="E137" s="277">
        <f t="shared" si="9"/>
        <v>0</v>
      </c>
      <c r="F137" s="180">
        <f>$C137*('ENTER HRS HERE'!F137)</f>
        <v>0</v>
      </c>
      <c r="G137" s="182">
        <f>$C137*1.5*('ENTER HRS HERE'!G137)</f>
        <v>0</v>
      </c>
      <c r="H137" s="183">
        <f>$C137*('ENTER HRS HERE'!H137)</f>
        <v>0</v>
      </c>
      <c r="I137" s="181">
        <f>$C137*1.5*('ENTER HRS HERE'!I137)</f>
        <v>0</v>
      </c>
      <c r="J137" s="183">
        <f>$C137*('ENTER HRS HERE'!J137)</f>
        <v>0</v>
      </c>
      <c r="K137" s="181">
        <f>$C137*1.5*('ENTER HRS HERE'!K137)</f>
        <v>0</v>
      </c>
      <c r="L137" s="183">
        <f>$C137*('ENTER HRS HERE'!L137)</f>
        <v>0</v>
      </c>
      <c r="M137" s="181">
        <f>$C137*1.5*('ENTER HRS HERE'!M137)</f>
        <v>0</v>
      </c>
      <c r="N137" s="183">
        <f>$C137*('ENTER HRS HERE'!N137)</f>
        <v>0</v>
      </c>
      <c r="O137" s="181">
        <f>$C137*1.5*('ENTER HRS HERE'!O137)</f>
        <v>0</v>
      </c>
      <c r="P137" s="183">
        <f>$C137*('ENTER HRS HERE'!P137)</f>
        <v>0</v>
      </c>
      <c r="Q137" s="181">
        <f>$C137*1.5*('ENTER HRS HERE'!Q137)</f>
        <v>0</v>
      </c>
      <c r="R137" s="183">
        <f>$C137*('ENTER HRS HERE'!R137)</f>
        <v>0</v>
      </c>
      <c r="S137" s="181">
        <f>$C137*1.5*('ENTER HRS HERE'!S137)</f>
        <v>0</v>
      </c>
      <c r="T137" s="183">
        <f>$C137*('ENTER HRS HERE'!T137)</f>
        <v>0</v>
      </c>
      <c r="U137" s="181">
        <f>$C137*1.5*('ENTER HRS HERE'!U137)</f>
        <v>0</v>
      </c>
      <c r="V137" s="183">
        <f>$C137*('ENTER HRS HERE'!V137)</f>
        <v>0</v>
      </c>
      <c r="W137" s="181">
        <f>$C137*1.5*('ENTER HRS HERE'!W137)</f>
        <v>0</v>
      </c>
      <c r="X137" s="183">
        <f>$C137*('ENTER HRS HERE'!X137)</f>
        <v>0</v>
      </c>
      <c r="Y137" s="181">
        <f>$C137*1.5*('ENTER HRS HERE'!Y137)</f>
        <v>0</v>
      </c>
      <c r="Z137" s="183">
        <f>$C137*('ENTER HRS HERE'!Z137)</f>
        <v>0</v>
      </c>
      <c r="AA137" s="181">
        <f>$C137*1.5*('ENTER HRS HERE'!AA137)</f>
        <v>0</v>
      </c>
      <c r="AB137" s="183">
        <f>$C137*('ENTER HRS HERE'!AB137)</f>
        <v>0</v>
      </c>
      <c r="AC137" s="181">
        <f>$C137*1.5*('ENTER HRS HERE'!AC137)</f>
        <v>0</v>
      </c>
      <c r="AD137" s="183">
        <f>$C137*('ENTER HRS HERE'!AD137)</f>
        <v>0</v>
      </c>
      <c r="AE137" s="181">
        <f>$C137*1.5*('ENTER HRS HERE'!AE137)</f>
        <v>0</v>
      </c>
      <c r="AF137" s="183">
        <f>$C137*('ENTER HRS HERE'!AF137)</f>
        <v>0</v>
      </c>
      <c r="AG137" s="181">
        <f>$C137*1.5*('ENTER HRS HERE'!AG137)</f>
        <v>0</v>
      </c>
      <c r="AH137" s="183">
        <f>$C137*('ENTER HRS HERE'!AH137)</f>
        <v>0</v>
      </c>
      <c r="AI137" s="181">
        <f>$C137*1.5*('ENTER HRS HERE'!AI137)</f>
        <v>0</v>
      </c>
      <c r="AJ137" s="183">
        <f>$C137*('ENTER HRS HERE'!AJ137)</f>
        <v>0</v>
      </c>
      <c r="AK137" s="181">
        <f>$C137*1.5*('ENTER HRS HERE'!AK137)</f>
        <v>0</v>
      </c>
      <c r="AL137" s="183">
        <f>$C137*('ENTER HRS HERE'!AL137)</f>
        <v>0</v>
      </c>
      <c r="AM137" s="181">
        <f>$C137*1.5*('ENTER HRS HERE'!AM137)</f>
        <v>0</v>
      </c>
    </row>
    <row r="138" spans="2:39" ht="12.75">
      <c r="B138" s="196"/>
      <c r="C138" s="181"/>
      <c r="D138" s="276">
        <f t="shared" si="8"/>
        <v>0</v>
      </c>
      <c r="E138" s="277">
        <f t="shared" si="9"/>
        <v>0</v>
      </c>
      <c r="F138" s="180">
        <f>$C138*('ENTER HRS HERE'!F138)</f>
        <v>0</v>
      </c>
      <c r="G138" s="182">
        <f>$C138*1.5*('ENTER HRS HERE'!G138)</f>
        <v>0</v>
      </c>
      <c r="H138" s="183">
        <f>$C138*('ENTER HRS HERE'!H138)</f>
        <v>0</v>
      </c>
      <c r="I138" s="181">
        <f>$C138*1.5*('ENTER HRS HERE'!I138)</f>
        <v>0</v>
      </c>
      <c r="J138" s="183">
        <f>$C138*('ENTER HRS HERE'!J138)</f>
        <v>0</v>
      </c>
      <c r="K138" s="181">
        <f>$C138*1.5*('ENTER HRS HERE'!K138)</f>
        <v>0</v>
      </c>
      <c r="L138" s="183">
        <f>$C138*('ENTER HRS HERE'!L138)</f>
        <v>0</v>
      </c>
      <c r="M138" s="181">
        <f>$C138*1.5*('ENTER HRS HERE'!M138)</f>
        <v>0</v>
      </c>
      <c r="N138" s="183">
        <f>$C138*('ENTER HRS HERE'!N138)</f>
        <v>0</v>
      </c>
      <c r="O138" s="181">
        <f>$C138*1.5*('ENTER HRS HERE'!O138)</f>
        <v>0</v>
      </c>
      <c r="P138" s="183">
        <f>$C138*('ENTER HRS HERE'!P138)</f>
        <v>0</v>
      </c>
      <c r="Q138" s="181">
        <f>$C138*1.5*('ENTER HRS HERE'!Q138)</f>
        <v>0</v>
      </c>
      <c r="R138" s="183">
        <f>$C138*('ENTER HRS HERE'!R138)</f>
        <v>0</v>
      </c>
      <c r="S138" s="181">
        <f>$C138*1.5*('ENTER HRS HERE'!S138)</f>
        <v>0</v>
      </c>
      <c r="T138" s="183">
        <f>$C138*('ENTER HRS HERE'!T138)</f>
        <v>0</v>
      </c>
      <c r="U138" s="181">
        <f>$C138*1.5*('ENTER HRS HERE'!U138)</f>
        <v>0</v>
      </c>
      <c r="V138" s="183">
        <f>$C138*('ENTER HRS HERE'!V138)</f>
        <v>0</v>
      </c>
      <c r="W138" s="181">
        <f>$C138*1.5*('ENTER HRS HERE'!W138)</f>
        <v>0</v>
      </c>
      <c r="X138" s="183">
        <f>$C138*('ENTER HRS HERE'!X138)</f>
        <v>0</v>
      </c>
      <c r="Y138" s="181">
        <f>$C138*1.5*('ENTER HRS HERE'!Y138)</f>
        <v>0</v>
      </c>
      <c r="Z138" s="183">
        <f>$C138*('ENTER HRS HERE'!Z138)</f>
        <v>0</v>
      </c>
      <c r="AA138" s="181">
        <f>$C138*1.5*('ENTER HRS HERE'!AA138)</f>
        <v>0</v>
      </c>
      <c r="AB138" s="183">
        <f>$C138*('ENTER HRS HERE'!AB138)</f>
        <v>0</v>
      </c>
      <c r="AC138" s="181">
        <f>$C138*1.5*('ENTER HRS HERE'!AC138)</f>
        <v>0</v>
      </c>
      <c r="AD138" s="183">
        <f>$C138*('ENTER HRS HERE'!AD138)</f>
        <v>0</v>
      </c>
      <c r="AE138" s="181">
        <f>$C138*1.5*('ENTER HRS HERE'!AE138)</f>
        <v>0</v>
      </c>
      <c r="AF138" s="183">
        <f>$C138*('ENTER HRS HERE'!AF138)</f>
        <v>0</v>
      </c>
      <c r="AG138" s="181">
        <f>$C138*1.5*('ENTER HRS HERE'!AG138)</f>
        <v>0</v>
      </c>
      <c r="AH138" s="183">
        <f>$C138*('ENTER HRS HERE'!AH138)</f>
        <v>0</v>
      </c>
      <c r="AI138" s="181">
        <f>$C138*1.5*('ENTER HRS HERE'!AI138)</f>
        <v>0</v>
      </c>
      <c r="AJ138" s="183">
        <f>$C138*('ENTER HRS HERE'!AJ138)</f>
        <v>0</v>
      </c>
      <c r="AK138" s="181">
        <f>$C138*1.5*('ENTER HRS HERE'!AK138)</f>
        <v>0</v>
      </c>
      <c r="AL138" s="183">
        <f>$C138*('ENTER HRS HERE'!AL138)</f>
        <v>0</v>
      </c>
      <c r="AM138" s="181">
        <f>$C138*1.5*('ENTER HRS HERE'!AM138)</f>
        <v>0</v>
      </c>
    </row>
    <row r="139" spans="2:39" ht="12.75">
      <c r="B139" s="196"/>
      <c r="C139" s="181"/>
      <c r="D139" s="276">
        <f t="shared" si="8"/>
        <v>0</v>
      </c>
      <c r="E139" s="277">
        <f t="shared" si="9"/>
        <v>0</v>
      </c>
      <c r="F139" s="180">
        <f>$C139*('ENTER HRS HERE'!F139)</f>
        <v>0</v>
      </c>
      <c r="G139" s="182">
        <f>$C139*1.5*('ENTER HRS HERE'!G139)</f>
        <v>0</v>
      </c>
      <c r="H139" s="183">
        <f>$C139*('ENTER HRS HERE'!H139)</f>
        <v>0</v>
      </c>
      <c r="I139" s="181">
        <f>$C139*1.5*('ENTER HRS HERE'!I139)</f>
        <v>0</v>
      </c>
      <c r="J139" s="183">
        <f>$C139*('ENTER HRS HERE'!J139)</f>
        <v>0</v>
      </c>
      <c r="K139" s="181">
        <f>$C139*1.5*('ENTER HRS HERE'!K139)</f>
        <v>0</v>
      </c>
      <c r="L139" s="183">
        <f>$C139*('ENTER HRS HERE'!L139)</f>
        <v>0</v>
      </c>
      <c r="M139" s="181">
        <f>$C139*1.5*('ENTER HRS HERE'!M139)</f>
        <v>0</v>
      </c>
      <c r="N139" s="183">
        <f>$C139*('ENTER HRS HERE'!N139)</f>
        <v>0</v>
      </c>
      <c r="O139" s="181">
        <f>$C139*1.5*('ENTER HRS HERE'!O139)</f>
        <v>0</v>
      </c>
      <c r="P139" s="183">
        <f>$C139*('ENTER HRS HERE'!P139)</f>
        <v>0</v>
      </c>
      <c r="Q139" s="181">
        <f>$C139*1.5*('ENTER HRS HERE'!Q139)</f>
        <v>0</v>
      </c>
      <c r="R139" s="183">
        <f>$C139*('ENTER HRS HERE'!R139)</f>
        <v>0</v>
      </c>
      <c r="S139" s="181">
        <f>$C139*1.5*('ENTER HRS HERE'!S139)</f>
        <v>0</v>
      </c>
      <c r="T139" s="183">
        <f>$C139*('ENTER HRS HERE'!T139)</f>
        <v>0</v>
      </c>
      <c r="U139" s="181">
        <f>$C139*1.5*('ENTER HRS HERE'!U139)</f>
        <v>0</v>
      </c>
      <c r="V139" s="183">
        <f>$C139*('ENTER HRS HERE'!V139)</f>
        <v>0</v>
      </c>
      <c r="W139" s="181">
        <f>$C139*1.5*('ENTER HRS HERE'!W139)</f>
        <v>0</v>
      </c>
      <c r="X139" s="183">
        <f>$C139*('ENTER HRS HERE'!X139)</f>
        <v>0</v>
      </c>
      <c r="Y139" s="181">
        <f>$C139*1.5*('ENTER HRS HERE'!Y139)</f>
        <v>0</v>
      </c>
      <c r="Z139" s="183">
        <f>$C139*('ENTER HRS HERE'!Z139)</f>
        <v>0</v>
      </c>
      <c r="AA139" s="181">
        <f>$C139*1.5*('ENTER HRS HERE'!AA139)</f>
        <v>0</v>
      </c>
      <c r="AB139" s="183">
        <f>$C139*('ENTER HRS HERE'!AB139)</f>
        <v>0</v>
      </c>
      <c r="AC139" s="181">
        <f>$C139*1.5*('ENTER HRS HERE'!AC139)</f>
        <v>0</v>
      </c>
      <c r="AD139" s="183">
        <f>$C139*('ENTER HRS HERE'!AD139)</f>
        <v>0</v>
      </c>
      <c r="AE139" s="181">
        <f>$C139*1.5*('ENTER HRS HERE'!AE139)</f>
        <v>0</v>
      </c>
      <c r="AF139" s="183">
        <f>$C139*('ENTER HRS HERE'!AF139)</f>
        <v>0</v>
      </c>
      <c r="AG139" s="181">
        <f>$C139*1.5*('ENTER HRS HERE'!AG139)</f>
        <v>0</v>
      </c>
      <c r="AH139" s="183">
        <f>$C139*('ENTER HRS HERE'!AH139)</f>
        <v>0</v>
      </c>
      <c r="AI139" s="181">
        <f>$C139*1.5*('ENTER HRS HERE'!AI139)</f>
        <v>0</v>
      </c>
      <c r="AJ139" s="183">
        <f>$C139*('ENTER HRS HERE'!AJ139)</f>
        <v>0</v>
      </c>
      <c r="AK139" s="181">
        <f>$C139*1.5*('ENTER HRS HERE'!AK139)</f>
        <v>0</v>
      </c>
      <c r="AL139" s="183">
        <f>$C139*('ENTER HRS HERE'!AL139)</f>
        <v>0</v>
      </c>
      <c r="AM139" s="181">
        <f>$C139*1.5*('ENTER HRS HERE'!AM139)</f>
        <v>0</v>
      </c>
    </row>
    <row r="140" spans="2:39" ht="12.75">
      <c r="B140" s="196"/>
      <c r="C140" s="181"/>
      <c r="D140" s="276">
        <f t="shared" si="8"/>
        <v>0</v>
      </c>
      <c r="E140" s="277">
        <f t="shared" si="9"/>
        <v>0</v>
      </c>
      <c r="F140" s="180">
        <f>$C140*('ENTER HRS HERE'!F140)</f>
        <v>0</v>
      </c>
      <c r="G140" s="182">
        <f>$C140*1.5*('ENTER HRS HERE'!G140)</f>
        <v>0</v>
      </c>
      <c r="H140" s="183">
        <f>$C140*('ENTER HRS HERE'!H140)</f>
        <v>0</v>
      </c>
      <c r="I140" s="181">
        <f>$C140*1.5*('ENTER HRS HERE'!I140)</f>
        <v>0</v>
      </c>
      <c r="J140" s="183">
        <f>$C140*('ENTER HRS HERE'!J140)</f>
        <v>0</v>
      </c>
      <c r="K140" s="181">
        <f>$C140*1.5*('ENTER HRS HERE'!K140)</f>
        <v>0</v>
      </c>
      <c r="L140" s="183">
        <f>$C140*('ENTER HRS HERE'!L140)</f>
        <v>0</v>
      </c>
      <c r="M140" s="181">
        <f>$C140*1.5*('ENTER HRS HERE'!M140)</f>
        <v>0</v>
      </c>
      <c r="N140" s="183">
        <f>$C140*('ENTER HRS HERE'!N140)</f>
        <v>0</v>
      </c>
      <c r="O140" s="181">
        <f>$C140*1.5*('ENTER HRS HERE'!O140)</f>
        <v>0</v>
      </c>
      <c r="P140" s="183">
        <f>$C140*('ENTER HRS HERE'!P140)</f>
        <v>0</v>
      </c>
      <c r="Q140" s="181">
        <f>$C140*1.5*('ENTER HRS HERE'!Q140)</f>
        <v>0</v>
      </c>
      <c r="R140" s="183">
        <f>$C140*('ENTER HRS HERE'!R140)</f>
        <v>0</v>
      </c>
      <c r="S140" s="181">
        <f>$C140*1.5*('ENTER HRS HERE'!S140)</f>
        <v>0</v>
      </c>
      <c r="T140" s="183">
        <f>$C140*('ENTER HRS HERE'!T140)</f>
        <v>0</v>
      </c>
      <c r="U140" s="181">
        <f>$C140*1.5*('ENTER HRS HERE'!U140)</f>
        <v>0</v>
      </c>
      <c r="V140" s="183">
        <f>$C140*('ENTER HRS HERE'!V140)</f>
        <v>0</v>
      </c>
      <c r="W140" s="181">
        <f>$C140*1.5*('ENTER HRS HERE'!W140)</f>
        <v>0</v>
      </c>
      <c r="X140" s="183">
        <f>$C140*('ENTER HRS HERE'!X140)</f>
        <v>0</v>
      </c>
      <c r="Y140" s="181">
        <f>$C140*1.5*('ENTER HRS HERE'!Y140)</f>
        <v>0</v>
      </c>
      <c r="Z140" s="183">
        <f>$C140*('ENTER HRS HERE'!Z140)</f>
        <v>0</v>
      </c>
      <c r="AA140" s="181">
        <f>$C140*1.5*('ENTER HRS HERE'!AA140)</f>
        <v>0</v>
      </c>
      <c r="AB140" s="183">
        <f>$C140*('ENTER HRS HERE'!AB140)</f>
        <v>0</v>
      </c>
      <c r="AC140" s="181">
        <f>$C140*1.5*('ENTER HRS HERE'!AC140)</f>
        <v>0</v>
      </c>
      <c r="AD140" s="183">
        <f>$C140*('ENTER HRS HERE'!AD140)</f>
        <v>0</v>
      </c>
      <c r="AE140" s="181">
        <f>$C140*1.5*('ENTER HRS HERE'!AE140)</f>
        <v>0</v>
      </c>
      <c r="AF140" s="183">
        <f>$C140*('ENTER HRS HERE'!AF140)</f>
        <v>0</v>
      </c>
      <c r="AG140" s="181">
        <f>$C140*1.5*('ENTER HRS HERE'!AG140)</f>
        <v>0</v>
      </c>
      <c r="AH140" s="183">
        <f>$C140*('ENTER HRS HERE'!AH140)</f>
        <v>0</v>
      </c>
      <c r="AI140" s="181">
        <f>$C140*1.5*('ENTER HRS HERE'!AI140)</f>
        <v>0</v>
      </c>
      <c r="AJ140" s="183">
        <f>$C140*('ENTER HRS HERE'!AJ140)</f>
        <v>0</v>
      </c>
      <c r="AK140" s="181">
        <f>$C140*1.5*('ENTER HRS HERE'!AK140)</f>
        <v>0</v>
      </c>
      <c r="AL140" s="183">
        <f>$C140*('ENTER HRS HERE'!AL140)</f>
        <v>0</v>
      </c>
      <c r="AM140" s="181">
        <f>$C140*1.5*('ENTER HRS HERE'!AM140)</f>
        <v>0</v>
      </c>
    </row>
    <row r="141" spans="2:39" ht="12.75">
      <c r="B141" s="196"/>
      <c r="C141" s="181"/>
      <c r="D141" s="276">
        <f t="shared" si="8"/>
        <v>0</v>
      </c>
      <c r="E141" s="277">
        <f t="shared" si="9"/>
        <v>0</v>
      </c>
      <c r="F141" s="180">
        <f>$C141*('ENTER HRS HERE'!F141)</f>
        <v>0</v>
      </c>
      <c r="G141" s="182">
        <f>$C141*1.5*('ENTER HRS HERE'!G141)</f>
        <v>0</v>
      </c>
      <c r="H141" s="183">
        <f>$C141*('ENTER HRS HERE'!H141)</f>
        <v>0</v>
      </c>
      <c r="I141" s="181">
        <f>$C141*1.5*('ENTER HRS HERE'!I141)</f>
        <v>0</v>
      </c>
      <c r="J141" s="183">
        <f>$C141*('ENTER HRS HERE'!J141)</f>
        <v>0</v>
      </c>
      <c r="K141" s="181">
        <f>$C141*1.5*('ENTER HRS HERE'!K141)</f>
        <v>0</v>
      </c>
      <c r="L141" s="183">
        <f>$C141*('ENTER HRS HERE'!L141)</f>
        <v>0</v>
      </c>
      <c r="M141" s="181">
        <f>$C141*1.5*('ENTER HRS HERE'!M141)</f>
        <v>0</v>
      </c>
      <c r="N141" s="183">
        <f>$C141*('ENTER HRS HERE'!N141)</f>
        <v>0</v>
      </c>
      <c r="O141" s="181">
        <f>$C141*1.5*('ENTER HRS HERE'!O141)</f>
        <v>0</v>
      </c>
      <c r="P141" s="183">
        <f>$C141*('ENTER HRS HERE'!P141)</f>
        <v>0</v>
      </c>
      <c r="Q141" s="181">
        <f>$C141*1.5*('ENTER HRS HERE'!Q141)</f>
        <v>0</v>
      </c>
      <c r="R141" s="183">
        <f>$C141*('ENTER HRS HERE'!R141)</f>
        <v>0</v>
      </c>
      <c r="S141" s="181">
        <f>$C141*1.5*('ENTER HRS HERE'!S141)</f>
        <v>0</v>
      </c>
      <c r="T141" s="183">
        <f>$C141*('ENTER HRS HERE'!T141)</f>
        <v>0</v>
      </c>
      <c r="U141" s="181">
        <f>$C141*1.5*('ENTER HRS HERE'!U141)</f>
        <v>0</v>
      </c>
      <c r="V141" s="183">
        <f>$C141*('ENTER HRS HERE'!V141)</f>
        <v>0</v>
      </c>
      <c r="W141" s="181">
        <f>$C141*1.5*('ENTER HRS HERE'!W141)</f>
        <v>0</v>
      </c>
      <c r="X141" s="183">
        <f>$C141*('ENTER HRS HERE'!X141)</f>
        <v>0</v>
      </c>
      <c r="Y141" s="181">
        <f>$C141*1.5*('ENTER HRS HERE'!Y141)</f>
        <v>0</v>
      </c>
      <c r="Z141" s="183">
        <f>$C141*('ENTER HRS HERE'!Z141)</f>
        <v>0</v>
      </c>
      <c r="AA141" s="181">
        <f>$C141*1.5*('ENTER HRS HERE'!AA141)</f>
        <v>0</v>
      </c>
      <c r="AB141" s="183">
        <f>$C141*('ENTER HRS HERE'!AB141)</f>
        <v>0</v>
      </c>
      <c r="AC141" s="181">
        <f>$C141*1.5*('ENTER HRS HERE'!AC141)</f>
        <v>0</v>
      </c>
      <c r="AD141" s="183">
        <f>$C141*('ENTER HRS HERE'!AD141)</f>
        <v>0</v>
      </c>
      <c r="AE141" s="181">
        <f>$C141*1.5*('ENTER HRS HERE'!AE141)</f>
        <v>0</v>
      </c>
      <c r="AF141" s="183">
        <f>$C141*('ENTER HRS HERE'!AF141)</f>
        <v>0</v>
      </c>
      <c r="AG141" s="181">
        <f>$C141*1.5*('ENTER HRS HERE'!AG141)</f>
        <v>0</v>
      </c>
      <c r="AH141" s="183">
        <f>$C141*('ENTER HRS HERE'!AH141)</f>
        <v>0</v>
      </c>
      <c r="AI141" s="181">
        <f>$C141*1.5*('ENTER HRS HERE'!AI141)</f>
        <v>0</v>
      </c>
      <c r="AJ141" s="183">
        <f>$C141*('ENTER HRS HERE'!AJ141)</f>
        <v>0</v>
      </c>
      <c r="AK141" s="181">
        <f>$C141*1.5*('ENTER HRS HERE'!AK141)</f>
        <v>0</v>
      </c>
      <c r="AL141" s="183">
        <f>$C141*('ENTER HRS HERE'!AL141)</f>
        <v>0</v>
      </c>
      <c r="AM141" s="181">
        <f>$C141*1.5*('ENTER HRS HERE'!AM141)</f>
        <v>0</v>
      </c>
    </row>
    <row r="142" spans="2:39" ht="12.75">
      <c r="B142" s="196"/>
      <c r="C142" s="181"/>
      <c r="D142" s="276">
        <f t="shared" si="8"/>
        <v>0</v>
      </c>
      <c r="E142" s="277">
        <f t="shared" si="9"/>
        <v>0</v>
      </c>
      <c r="F142" s="180">
        <f>$C142*('ENTER HRS HERE'!F142)</f>
        <v>0</v>
      </c>
      <c r="G142" s="182">
        <f>$C142*1.5*('ENTER HRS HERE'!G142)</f>
        <v>0</v>
      </c>
      <c r="H142" s="183">
        <f>$C142*('ENTER HRS HERE'!H142)</f>
        <v>0</v>
      </c>
      <c r="I142" s="181">
        <f>$C142*1.5*('ENTER HRS HERE'!I142)</f>
        <v>0</v>
      </c>
      <c r="J142" s="183">
        <f>$C142*('ENTER HRS HERE'!J142)</f>
        <v>0</v>
      </c>
      <c r="K142" s="181">
        <f>$C142*1.5*('ENTER HRS HERE'!K142)</f>
        <v>0</v>
      </c>
      <c r="L142" s="183">
        <f>$C142*('ENTER HRS HERE'!L142)</f>
        <v>0</v>
      </c>
      <c r="M142" s="181">
        <f>$C142*1.5*('ENTER HRS HERE'!M142)</f>
        <v>0</v>
      </c>
      <c r="N142" s="183">
        <f>$C142*('ENTER HRS HERE'!N142)</f>
        <v>0</v>
      </c>
      <c r="O142" s="181">
        <f>$C142*1.5*('ENTER HRS HERE'!O142)</f>
        <v>0</v>
      </c>
      <c r="P142" s="183">
        <f>$C142*('ENTER HRS HERE'!P142)</f>
        <v>0</v>
      </c>
      <c r="Q142" s="181">
        <f>$C142*1.5*('ENTER HRS HERE'!Q142)</f>
        <v>0</v>
      </c>
      <c r="R142" s="183">
        <f>$C142*('ENTER HRS HERE'!R142)</f>
        <v>0</v>
      </c>
      <c r="S142" s="181">
        <f>$C142*1.5*('ENTER HRS HERE'!S142)</f>
        <v>0</v>
      </c>
      <c r="T142" s="183">
        <f>$C142*('ENTER HRS HERE'!T142)</f>
        <v>0</v>
      </c>
      <c r="U142" s="181">
        <f>$C142*1.5*('ENTER HRS HERE'!U142)</f>
        <v>0</v>
      </c>
      <c r="V142" s="183">
        <f>$C142*('ENTER HRS HERE'!V142)</f>
        <v>0</v>
      </c>
      <c r="W142" s="181">
        <f>$C142*1.5*('ENTER HRS HERE'!W142)</f>
        <v>0</v>
      </c>
      <c r="X142" s="183">
        <f>$C142*('ENTER HRS HERE'!X142)</f>
        <v>0</v>
      </c>
      <c r="Y142" s="181">
        <f>$C142*1.5*('ENTER HRS HERE'!Y142)</f>
        <v>0</v>
      </c>
      <c r="Z142" s="183">
        <f>$C142*('ENTER HRS HERE'!Z142)</f>
        <v>0</v>
      </c>
      <c r="AA142" s="181">
        <f>$C142*1.5*('ENTER HRS HERE'!AA142)</f>
        <v>0</v>
      </c>
      <c r="AB142" s="183">
        <f>$C142*('ENTER HRS HERE'!AB142)</f>
        <v>0</v>
      </c>
      <c r="AC142" s="181">
        <f>$C142*1.5*('ENTER HRS HERE'!AC142)</f>
        <v>0</v>
      </c>
      <c r="AD142" s="183">
        <f>$C142*('ENTER HRS HERE'!AD142)</f>
        <v>0</v>
      </c>
      <c r="AE142" s="181">
        <f>$C142*1.5*('ENTER HRS HERE'!AE142)</f>
        <v>0</v>
      </c>
      <c r="AF142" s="183">
        <f>$C142*('ENTER HRS HERE'!AF142)</f>
        <v>0</v>
      </c>
      <c r="AG142" s="181">
        <f>$C142*1.5*('ENTER HRS HERE'!AG142)</f>
        <v>0</v>
      </c>
      <c r="AH142" s="183">
        <f>$C142*('ENTER HRS HERE'!AH142)</f>
        <v>0</v>
      </c>
      <c r="AI142" s="181">
        <f>$C142*1.5*('ENTER HRS HERE'!AI142)</f>
        <v>0</v>
      </c>
      <c r="AJ142" s="183">
        <f>$C142*('ENTER HRS HERE'!AJ142)</f>
        <v>0</v>
      </c>
      <c r="AK142" s="181">
        <f>$C142*1.5*('ENTER HRS HERE'!AK142)</f>
        <v>0</v>
      </c>
      <c r="AL142" s="183">
        <f>$C142*('ENTER HRS HERE'!AL142)</f>
        <v>0</v>
      </c>
      <c r="AM142" s="181">
        <f>$C142*1.5*('ENTER HRS HERE'!AM142)</f>
        <v>0</v>
      </c>
    </row>
    <row r="143" spans="2:39" ht="12.75">
      <c r="B143" s="196"/>
      <c r="C143" s="181"/>
      <c r="D143" s="276">
        <f t="shared" si="8"/>
        <v>0</v>
      </c>
      <c r="E143" s="277">
        <f t="shared" si="9"/>
        <v>0</v>
      </c>
      <c r="F143" s="180">
        <f>$C143*('ENTER HRS HERE'!F143)</f>
        <v>0</v>
      </c>
      <c r="G143" s="182">
        <f>$C143*1.5*('ENTER HRS HERE'!G143)</f>
        <v>0</v>
      </c>
      <c r="H143" s="183">
        <f>$C143*('ENTER HRS HERE'!H143)</f>
        <v>0</v>
      </c>
      <c r="I143" s="181">
        <f>$C143*1.5*('ENTER HRS HERE'!I143)</f>
        <v>0</v>
      </c>
      <c r="J143" s="183">
        <f>$C143*('ENTER HRS HERE'!J143)</f>
        <v>0</v>
      </c>
      <c r="K143" s="181">
        <f>$C143*1.5*('ENTER HRS HERE'!K143)</f>
        <v>0</v>
      </c>
      <c r="L143" s="183">
        <f>$C143*('ENTER HRS HERE'!L143)</f>
        <v>0</v>
      </c>
      <c r="M143" s="181">
        <f>$C143*1.5*('ENTER HRS HERE'!M143)</f>
        <v>0</v>
      </c>
      <c r="N143" s="183">
        <f>$C143*('ENTER HRS HERE'!N143)</f>
        <v>0</v>
      </c>
      <c r="O143" s="181">
        <f>$C143*1.5*('ENTER HRS HERE'!O143)</f>
        <v>0</v>
      </c>
      <c r="P143" s="183">
        <f>$C143*('ENTER HRS HERE'!P143)</f>
        <v>0</v>
      </c>
      <c r="Q143" s="181">
        <f>$C143*1.5*('ENTER HRS HERE'!Q143)</f>
        <v>0</v>
      </c>
      <c r="R143" s="183">
        <f>$C143*('ENTER HRS HERE'!R143)</f>
        <v>0</v>
      </c>
      <c r="S143" s="181">
        <f>$C143*1.5*('ENTER HRS HERE'!S143)</f>
        <v>0</v>
      </c>
      <c r="T143" s="183">
        <f>$C143*('ENTER HRS HERE'!T143)</f>
        <v>0</v>
      </c>
      <c r="U143" s="181">
        <f>$C143*1.5*('ENTER HRS HERE'!U143)</f>
        <v>0</v>
      </c>
      <c r="V143" s="183">
        <f>$C143*('ENTER HRS HERE'!V143)</f>
        <v>0</v>
      </c>
      <c r="W143" s="181">
        <f>$C143*1.5*('ENTER HRS HERE'!W143)</f>
        <v>0</v>
      </c>
      <c r="X143" s="183">
        <f>$C143*('ENTER HRS HERE'!X143)</f>
        <v>0</v>
      </c>
      <c r="Y143" s="181">
        <f>$C143*1.5*('ENTER HRS HERE'!Y143)</f>
        <v>0</v>
      </c>
      <c r="Z143" s="183">
        <f>$C143*('ENTER HRS HERE'!Z143)</f>
        <v>0</v>
      </c>
      <c r="AA143" s="181">
        <f>$C143*1.5*('ENTER HRS HERE'!AA143)</f>
        <v>0</v>
      </c>
      <c r="AB143" s="183">
        <f>$C143*('ENTER HRS HERE'!AB143)</f>
        <v>0</v>
      </c>
      <c r="AC143" s="181">
        <f>$C143*1.5*('ENTER HRS HERE'!AC143)</f>
        <v>0</v>
      </c>
      <c r="AD143" s="183">
        <f>$C143*('ENTER HRS HERE'!AD143)</f>
        <v>0</v>
      </c>
      <c r="AE143" s="181">
        <f>$C143*1.5*('ENTER HRS HERE'!AE143)</f>
        <v>0</v>
      </c>
      <c r="AF143" s="183">
        <f>$C143*('ENTER HRS HERE'!AF143)</f>
        <v>0</v>
      </c>
      <c r="AG143" s="181">
        <f>$C143*1.5*('ENTER HRS HERE'!AG143)</f>
        <v>0</v>
      </c>
      <c r="AH143" s="183">
        <f>$C143*('ENTER HRS HERE'!AH143)</f>
        <v>0</v>
      </c>
      <c r="AI143" s="181">
        <f>$C143*1.5*('ENTER HRS HERE'!AI143)</f>
        <v>0</v>
      </c>
      <c r="AJ143" s="183">
        <f>$C143*('ENTER HRS HERE'!AJ143)</f>
        <v>0</v>
      </c>
      <c r="AK143" s="181">
        <f>$C143*1.5*('ENTER HRS HERE'!AK143)</f>
        <v>0</v>
      </c>
      <c r="AL143" s="183">
        <f>$C143*('ENTER HRS HERE'!AL143)</f>
        <v>0</v>
      </c>
      <c r="AM143" s="181">
        <f>$C143*1.5*('ENTER HRS HERE'!AM143)</f>
        <v>0</v>
      </c>
    </row>
    <row r="144" spans="2:39" ht="12.75">
      <c r="B144" s="196"/>
      <c r="C144" s="181"/>
      <c r="D144" s="276">
        <f t="shared" si="8"/>
        <v>0</v>
      </c>
      <c r="E144" s="277">
        <f t="shared" si="9"/>
        <v>0</v>
      </c>
      <c r="F144" s="180">
        <f>$C144*('ENTER HRS HERE'!F144)</f>
        <v>0</v>
      </c>
      <c r="G144" s="182">
        <f>$C144*1.5*('ENTER HRS HERE'!G144)</f>
        <v>0</v>
      </c>
      <c r="H144" s="183">
        <f>$C144*('ENTER HRS HERE'!H144)</f>
        <v>0</v>
      </c>
      <c r="I144" s="181">
        <f>$C144*1.5*('ENTER HRS HERE'!I144)</f>
        <v>0</v>
      </c>
      <c r="J144" s="183">
        <f>$C144*('ENTER HRS HERE'!J144)</f>
        <v>0</v>
      </c>
      <c r="K144" s="181">
        <f>$C144*1.5*('ENTER HRS HERE'!K144)</f>
        <v>0</v>
      </c>
      <c r="L144" s="183">
        <f>$C144*('ENTER HRS HERE'!L144)</f>
        <v>0</v>
      </c>
      <c r="M144" s="181">
        <f>$C144*1.5*('ENTER HRS HERE'!M144)</f>
        <v>0</v>
      </c>
      <c r="N144" s="183">
        <f>$C144*('ENTER HRS HERE'!N144)</f>
        <v>0</v>
      </c>
      <c r="O144" s="181">
        <f>$C144*1.5*('ENTER HRS HERE'!O144)</f>
        <v>0</v>
      </c>
      <c r="P144" s="183">
        <f>$C144*('ENTER HRS HERE'!P144)</f>
        <v>0</v>
      </c>
      <c r="Q144" s="181">
        <f>$C144*1.5*('ENTER HRS HERE'!Q144)</f>
        <v>0</v>
      </c>
      <c r="R144" s="183">
        <f>$C144*('ENTER HRS HERE'!R144)</f>
        <v>0</v>
      </c>
      <c r="S144" s="181">
        <f>$C144*1.5*('ENTER HRS HERE'!S144)</f>
        <v>0</v>
      </c>
      <c r="T144" s="183">
        <f>$C144*('ENTER HRS HERE'!T144)</f>
        <v>0</v>
      </c>
      <c r="U144" s="181">
        <f>$C144*1.5*('ENTER HRS HERE'!U144)</f>
        <v>0</v>
      </c>
      <c r="V144" s="183">
        <f>$C144*('ENTER HRS HERE'!V144)</f>
        <v>0</v>
      </c>
      <c r="W144" s="181">
        <f>$C144*1.5*('ENTER HRS HERE'!W144)</f>
        <v>0</v>
      </c>
      <c r="X144" s="183">
        <f>$C144*('ENTER HRS HERE'!X144)</f>
        <v>0</v>
      </c>
      <c r="Y144" s="181">
        <f>$C144*1.5*('ENTER HRS HERE'!Y144)</f>
        <v>0</v>
      </c>
      <c r="Z144" s="183">
        <f>$C144*('ENTER HRS HERE'!Z144)</f>
        <v>0</v>
      </c>
      <c r="AA144" s="181">
        <f>$C144*1.5*('ENTER HRS HERE'!AA144)</f>
        <v>0</v>
      </c>
      <c r="AB144" s="183">
        <f>$C144*('ENTER HRS HERE'!AB144)</f>
        <v>0</v>
      </c>
      <c r="AC144" s="181">
        <f>$C144*1.5*('ENTER HRS HERE'!AC144)</f>
        <v>0</v>
      </c>
      <c r="AD144" s="183">
        <f>$C144*('ENTER HRS HERE'!AD144)</f>
        <v>0</v>
      </c>
      <c r="AE144" s="181">
        <f>$C144*1.5*('ENTER HRS HERE'!AE144)</f>
        <v>0</v>
      </c>
      <c r="AF144" s="183">
        <f>$C144*('ENTER HRS HERE'!AF144)</f>
        <v>0</v>
      </c>
      <c r="AG144" s="181">
        <f>$C144*1.5*('ENTER HRS HERE'!AG144)</f>
        <v>0</v>
      </c>
      <c r="AH144" s="183">
        <f>$C144*('ENTER HRS HERE'!AH144)</f>
        <v>0</v>
      </c>
      <c r="AI144" s="181">
        <f>$C144*1.5*('ENTER HRS HERE'!AI144)</f>
        <v>0</v>
      </c>
      <c r="AJ144" s="183">
        <f>$C144*('ENTER HRS HERE'!AJ144)</f>
        <v>0</v>
      </c>
      <c r="AK144" s="181">
        <f>$C144*1.5*('ENTER HRS HERE'!AK144)</f>
        <v>0</v>
      </c>
      <c r="AL144" s="183">
        <f>$C144*('ENTER HRS HERE'!AL144)</f>
        <v>0</v>
      </c>
      <c r="AM144" s="181">
        <f>$C144*1.5*('ENTER HRS HERE'!AM144)</f>
        <v>0</v>
      </c>
    </row>
    <row r="145" spans="2:39" ht="12.75">
      <c r="B145" s="196"/>
      <c r="C145" s="181"/>
      <c r="D145" s="276">
        <f t="shared" si="8"/>
        <v>0</v>
      </c>
      <c r="E145" s="277">
        <f t="shared" si="9"/>
        <v>0</v>
      </c>
      <c r="F145" s="180">
        <f>$C145*('ENTER HRS HERE'!F145)</f>
        <v>0</v>
      </c>
      <c r="G145" s="182">
        <f>$C145*1.5*('ENTER HRS HERE'!G145)</f>
        <v>0</v>
      </c>
      <c r="H145" s="183">
        <f>$C145*('ENTER HRS HERE'!H145)</f>
        <v>0</v>
      </c>
      <c r="I145" s="181">
        <f>$C145*1.5*('ENTER HRS HERE'!I145)</f>
        <v>0</v>
      </c>
      <c r="J145" s="183">
        <f>$C145*('ENTER HRS HERE'!J145)</f>
        <v>0</v>
      </c>
      <c r="K145" s="181">
        <f>$C145*1.5*('ENTER HRS HERE'!K145)</f>
        <v>0</v>
      </c>
      <c r="L145" s="183">
        <f>$C145*('ENTER HRS HERE'!L145)</f>
        <v>0</v>
      </c>
      <c r="M145" s="181">
        <f>$C145*1.5*('ENTER HRS HERE'!M145)</f>
        <v>0</v>
      </c>
      <c r="N145" s="183">
        <f>$C145*('ENTER HRS HERE'!N145)</f>
        <v>0</v>
      </c>
      <c r="O145" s="181">
        <f>$C145*1.5*('ENTER HRS HERE'!O145)</f>
        <v>0</v>
      </c>
      <c r="P145" s="183">
        <f>$C145*('ENTER HRS HERE'!P145)</f>
        <v>0</v>
      </c>
      <c r="Q145" s="181">
        <f>$C145*1.5*('ENTER HRS HERE'!Q145)</f>
        <v>0</v>
      </c>
      <c r="R145" s="183">
        <f>$C145*('ENTER HRS HERE'!R145)</f>
        <v>0</v>
      </c>
      <c r="S145" s="181">
        <f>$C145*1.5*('ENTER HRS HERE'!S145)</f>
        <v>0</v>
      </c>
      <c r="T145" s="183">
        <f>$C145*('ENTER HRS HERE'!T145)</f>
        <v>0</v>
      </c>
      <c r="U145" s="181">
        <f>$C145*1.5*('ENTER HRS HERE'!U145)</f>
        <v>0</v>
      </c>
      <c r="V145" s="183">
        <f>$C145*('ENTER HRS HERE'!V145)</f>
        <v>0</v>
      </c>
      <c r="W145" s="181">
        <f>$C145*1.5*('ENTER HRS HERE'!W145)</f>
        <v>0</v>
      </c>
      <c r="X145" s="183">
        <f>$C145*('ENTER HRS HERE'!X145)</f>
        <v>0</v>
      </c>
      <c r="Y145" s="181">
        <f>$C145*1.5*('ENTER HRS HERE'!Y145)</f>
        <v>0</v>
      </c>
      <c r="Z145" s="183">
        <f>$C145*('ENTER HRS HERE'!Z145)</f>
        <v>0</v>
      </c>
      <c r="AA145" s="181">
        <f>$C145*1.5*('ENTER HRS HERE'!AA145)</f>
        <v>0</v>
      </c>
      <c r="AB145" s="183">
        <f>$C145*('ENTER HRS HERE'!AB145)</f>
        <v>0</v>
      </c>
      <c r="AC145" s="181">
        <f>$C145*1.5*('ENTER HRS HERE'!AC145)</f>
        <v>0</v>
      </c>
      <c r="AD145" s="183">
        <f>$C145*('ENTER HRS HERE'!AD145)</f>
        <v>0</v>
      </c>
      <c r="AE145" s="181">
        <f>$C145*1.5*('ENTER HRS HERE'!AE145)</f>
        <v>0</v>
      </c>
      <c r="AF145" s="183">
        <f>$C145*('ENTER HRS HERE'!AF145)</f>
        <v>0</v>
      </c>
      <c r="AG145" s="181">
        <f>$C145*1.5*('ENTER HRS HERE'!AG145)</f>
        <v>0</v>
      </c>
      <c r="AH145" s="183">
        <f>$C145*('ENTER HRS HERE'!AH145)</f>
        <v>0</v>
      </c>
      <c r="AI145" s="181">
        <f>$C145*1.5*('ENTER HRS HERE'!AI145)</f>
        <v>0</v>
      </c>
      <c r="AJ145" s="183">
        <f>$C145*('ENTER HRS HERE'!AJ145)</f>
        <v>0</v>
      </c>
      <c r="AK145" s="181">
        <f>$C145*1.5*('ENTER HRS HERE'!AK145)</f>
        <v>0</v>
      </c>
      <c r="AL145" s="183">
        <f>$C145*('ENTER HRS HERE'!AL145)</f>
        <v>0</v>
      </c>
      <c r="AM145" s="181">
        <f>$C145*1.5*('ENTER HRS HERE'!AM145)</f>
        <v>0</v>
      </c>
    </row>
    <row r="146" spans="2:39" ht="12.75">
      <c r="B146" s="196"/>
      <c r="C146" s="181"/>
      <c r="D146" s="276">
        <f t="shared" si="8"/>
        <v>0</v>
      </c>
      <c r="E146" s="277">
        <f t="shared" si="9"/>
        <v>0</v>
      </c>
      <c r="F146" s="180">
        <f>$C146*('ENTER HRS HERE'!F146)</f>
        <v>0</v>
      </c>
      <c r="G146" s="182">
        <f>$C146*1.5*('ENTER HRS HERE'!G146)</f>
        <v>0</v>
      </c>
      <c r="H146" s="183">
        <f>$C146*('ENTER HRS HERE'!H146)</f>
        <v>0</v>
      </c>
      <c r="I146" s="181">
        <f>$C146*1.5*('ENTER HRS HERE'!I146)</f>
        <v>0</v>
      </c>
      <c r="J146" s="183">
        <f>$C146*('ENTER HRS HERE'!J146)</f>
        <v>0</v>
      </c>
      <c r="K146" s="181">
        <f>$C146*1.5*('ENTER HRS HERE'!K146)</f>
        <v>0</v>
      </c>
      <c r="L146" s="183">
        <f>$C146*('ENTER HRS HERE'!L146)</f>
        <v>0</v>
      </c>
      <c r="M146" s="181">
        <f>$C146*1.5*('ENTER HRS HERE'!M146)</f>
        <v>0</v>
      </c>
      <c r="N146" s="183">
        <f>$C146*('ENTER HRS HERE'!N146)</f>
        <v>0</v>
      </c>
      <c r="O146" s="181">
        <f>$C146*1.5*('ENTER HRS HERE'!O146)</f>
        <v>0</v>
      </c>
      <c r="P146" s="183">
        <f>$C146*('ENTER HRS HERE'!P146)</f>
        <v>0</v>
      </c>
      <c r="Q146" s="181">
        <f>$C146*1.5*('ENTER HRS HERE'!Q146)</f>
        <v>0</v>
      </c>
      <c r="R146" s="183">
        <f>$C146*('ENTER HRS HERE'!R146)</f>
        <v>0</v>
      </c>
      <c r="S146" s="181">
        <f>$C146*1.5*('ENTER HRS HERE'!S146)</f>
        <v>0</v>
      </c>
      <c r="T146" s="183">
        <f>$C146*('ENTER HRS HERE'!T146)</f>
        <v>0</v>
      </c>
      <c r="U146" s="181">
        <f>$C146*1.5*('ENTER HRS HERE'!U146)</f>
        <v>0</v>
      </c>
      <c r="V146" s="183">
        <f>$C146*('ENTER HRS HERE'!V146)</f>
        <v>0</v>
      </c>
      <c r="W146" s="181">
        <f>$C146*1.5*('ENTER HRS HERE'!W146)</f>
        <v>0</v>
      </c>
      <c r="X146" s="183">
        <f>$C146*('ENTER HRS HERE'!X146)</f>
        <v>0</v>
      </c>
      <c r="Y146" s="181">
        <f>$C146*1.5*('ENTER HRS HERE'!Y146)</f>
        <v>0</v>
      </c>
      <c r="Z146" s="183">
        <f>$C146*('ENTER HRS HERE'!Z146)</f>
        <v>0</v>
      </c>
      <c r="AA146" s="181">
        <f>$C146*1.5*('ENTER HRS HERE'!AA146)</f>
        <v>0</v>
      </c>
      <c r="AB146" s="183">
        <f>$C146*('ENTER HRS HERE'!AB146)</f>
        <v>0</v>
      </c>
      <c r="AC146" s="181">
        <f>$C146*1.5*('ENTER HRS HERE'!AC146)</f>
        <v>0</v>
      </c>
      <c r="AD146" s="183">
        <f>$C146*('ENTER HRS HERE'!AD146)</f>
        <v>0</v>
      </c>
      <c r="AE146" s="181">
        <f>$C146*1.5*('ENTER HRS HERE'!AE146)</f>
        <v>0</v>
      </c>
      <c r="AF146" s="183">
        <f>$C146*('ENTER HRS HERE'!AF146)</f>
        <v>0</v>
      </c>
      <c r="AG146" s="181">
        <f>$C146*1.5*('ENTER HRS HERE'!AG146)</f>
        <v>0</v>
      </c>
      <c r="AH146" s="183">
        <f>$C146*('ENTER HRS HERE'!AH146)</f>
        <v>0</v>
      </c>
      <c r="AI146" s="181">
        <f>$C146*1.5*('ENTER HRS HERE'!AI146)</f>
        <v>0</v>
      </c>
      <c r="AJ146" s="183">
        <f>$C146*('ENTER HRS HERE'!AJ146)</f>
        <v>0</v>
      </c>
      <c r="AK146" s="181">
        <f>$C146*1.5*('ENTER HRS HERE'!AK146)</f>
        <v>0</v>
      </c>
      <c r="AL146" s="183">
        <f>$C146*('ENTER HRS HERE'!AL146)</f>
        <v>0</v>
      </c>
      <c r="AM146" s="181">
        <f>$C146*1.5*('ENTER HRS HERE'!AM146)</f>
        <v>0</v>
      </c>
    </row>
    <row r="147" spans="2:39" ht="12.75">
      <c r="B147" s="196"/>
      <c r="C147" s="181"/>
      <c r="D147" s="276">
        <f t="shared" si="8"/>
        <v>0</v>
      </c>
      <c r="E147" s="277">
        <f t="shared" si="9"/>
        <v>0</v>
      </c>
      <c r="F147" s="180">
        <f>$C147*('ENTER HRS HERE'!F147)</f>
        <v>0</v>
      </c>
      <c r="G147" s="182">
        <f>$C147*1.5*('ENTER HRS HERE'!G147)</f>
        <v>0</v>
      </c>
      <c r="H147" s="183">
        <f>$C147*('ENTER HRS HERE'!H147)</f>
        <v>0</v>
      </c>
      <c r="I147" s="181">
        <f>$C147*1.5*('ENTER HRS HERE'!I147)</f>
        <v>0</v>
      </c>
      <c r="J147" s="183">
        <f>$C147*('ENTER HRS HERE'!J147)</f>
        <v>0</v>
      </c>
      <c r="K147" s="181">
        <f>$C147*1.5*('ENTER HRS HERE'!K147)</f>
        <v>0</v>
      </c>
      <c r="L147" s="183">
        <f>$C147*('ENTER HRS HERE'!L147)</f>
        <v>0</v>
      </c>
      <c r="M147" s="181">
        <f>$C147*1.5*('ENTER HRS HERE'!M147)</f>
        <v>0</v>
      </c>
      <c r="N147" s="183">
        <f>$C147*('ENTER HRS HERE'!N147)</f>
        <v>0</v>
      </c>
      <c r="O147" s="181">
        <f>$C147*1.5*('ENTER HRS HERE'!O147)</f>
        <v>0</v>
      </c>
      <c r="P147" s="183">
        <f>$C147*('ENTER HRS HERE'!P147)</f>
        <v>0</v>
      </c>
      <c r="Q147" s="181">
        <f>$C147*1.5*('ENTER HRS HERE'!Q147)</f>
        <v>0</v>
      </c>
      <c r="R147" s="183">
        <f>$C147*('ENTER HRS HERE'!R147)</f>
        <v>0</v>
      </c>
      <c r="S147" s="181">
        <f>$C147*1.5*('ENTER HRS HERE'!S147)</f>
        <v>0</v>
      </c>
      <c r="T147" s="183">
        <f>$C147*('ENTER HRS HERE'!T147)</f>
        <v>0</v>
      </c>
      <c r="U147" s="181">
        <f>$C147*1.5*('ENTER HRS HERE'!U147)</f>
        <v>0</v>
      </c>
      <c r="V147" s="183">
        <f>$C147*('ENTER HRS HERE'!V147)</f>
        <v>0</v>
      </c>
      <c r="W147" s="181">
        <f>$C147*1.5*('ENTER HRS HERE'!W147)</f>
        <v>0</v>
      </c>
      <c r="X147" s="183">
        <f>$C147*('ENTER HRS HERE'!X147)</f>
        <v>0</v>
      </c>
      <c r="Y147" s="181">
        <f>$C147*1.5*('ENTER HRS HERE'!Y147)</f>
        <v>0</v>
      </c>
      <c r="Z147" s="183">
        <f>$C147*('ENTER HRS HERE'!Z147)</f>
        <v>0</v>
      </c>
      <c r="AA147" s="181">
        <f>$C147*1.5*('ENTER HRS HERE'!AA147)</f>
        <v>0</v>
      </c>
      <c r="AB147" s="183">
        <f>$C147*('ENTER HRS HERE'!AB147)</f>
        <v>0</v>
      </c>
      <c r="AC147" s="181">
        <f>$C147*1.5*('ENTER HRS HERE'!AC147)</f>
        <v>0</v>
      </c>
      <c r="AD147" s="183">
        <f>$C147*('ENTER HRS HERE'!AD147)</f>
        <v>0</v>
      </c>
      <c r="AE147" s="181">
        <f>$C147*1.5*('ENTER HRS HERE'!AE147)</f>
        <v>0</v>
      </c>
      <c r="AF147" s="183">
        <f>$C147*('ENTER HRS HERE'!AF147)</f>
        <v>0</v>
      </c>
      <c r="AG147" s="181">
        <f>$C147*1.5*('ENTER HRS HERE'!AG147)</f>
        <v>0</v>
      </c>
      <c r="AH147" s="183">
        <f>$C147*('ENTER HRS HERE'!AH147)</f>
        <v>0</v>
      </c>
      <c r="AI147" s="181">
        <f>$C147*1.5*('ENTER HRS HERE'!AI147)</f>
        <v>0</v>
      </c>
      <c r="AJ147" s="183">
        <f>$C147*('ENTER HRS HERE'!AJ147)</f>
        <v>0</v>
      </c>
      <c r="AK147" s="181">
        <f>$C147*1.5*('ENTER HRS HERE'!AK147)</f>
        <v>0</v>
      </c>
      <c r="AL147" s="183">
        <f>$C147*('ENTER HRS HERE'!AL147)</f>
        <v>0</v>
      </c>
      <c r="AM147" s="181">
        <f>$C147*1.5*('ENTER HRS HERE'!AM147)</f>
        <v>0</v>
      </c>
    </row>
    <row r="148" spans="2:39" ht="12.75">
      <c r="B148" s="196"/>
      <c r="C148" s="181"/>
      <c r="D148" s="276">
        <f t="shared" si="8"/>
        <v>0</v>
      </c>
      <c r="E148" s="277">
        <f t="shared" si="9"/>
        <v>0</v>
      </c>
      <c r="F148" s="180">
        <f>$C148*('ENTER HRS HERE'!F148)</f>
        <v>0</v>
      </c>
      <c r="G148" s="182">
        <f>$C148*1.5*('ENTER HRS HERE'!G148)</f>
        <v>0</v>
      </c>
      <c r="H148" s="183">
        <f>$C148*('ENTER HRS HERE'!H148)</f>
        <v>0</v>
      </c>
      <c r="I148" s="181">
        <f>$C148*1.5*('ENTER HRS HERE'!I148)</f>
        <v>0</v>
      </c>
      <c r="J148" s="183">
        <f>$C148*('ENTER HRS HERE'!J148)</f>
        <v>0</v>
      </c>
      <c r="K148" s="181">
        <f>$C148*1.5*('ENTER HRS HERE'!K148)</f>
        <v>0</v>
      </c>
      <c r="L148" s="183">
        <f>$C148*('ENTER HRS HERE'!L148)</f>
        <v>0</v>
      </c>
      <c r="M148" s="181">
        <f>$C148*1.5*('ENTER HRS HERE'!M148)</f>
        <v>0</v>
      </c>
      <c r="N148" s="183">
        <f>$C148*('ENTER HRS HERE'!N148)</f>
        <v>0</v>
      </c>
      <c r="O148" s="181">
        <f>$C148*1.5*('ENTER HRS HERE'!O148)</f>
        <v>0</v>
      </c>
      <c r="P148" s="183">
        <f>$C148*('ENTER HRS HERE'!P148)</f>
        <v>0</v>
      </c>
      <c r="Q148" s="181">
        <f>$C148*1.5*('ENTER HRS HERE'!Q148)</f>
        <v>0</v>
      </c>
      <c r="R148" s="183">
        <f>$C148*('ENTER HRS HERE'!R148)</f>
        <v>0</v>
      </c>
      <c r="S148" s="181">
        <f>$C148*1.5*('ENTER HRS HERE'!S148)</f>
        <v>0</v>
      </c>
      <c r="T148" s="183">
        <f>$C148*('ENTER HRS HERE'!T148)</f>
        <v>0</v>
      </c>
      <c r="U148" s="181">
        <f>$C148*1.5*('ENTER HRS HERE'!U148)</f>
        <v>0</v>
      </c>
      <c r="V148" s="183">
        <f>$C148*('ENTER HRS HERE'!V148)</f>
        <v>0</v>
      </c>
      <c r="W148" s="181">
        <f>$C148*1.5*('ENTER HRS HERE'!W148)</f>
        <v>0</v>
      </c>
      <c r="X148" s="183">
        <f>$C148*('ENTER HRS HERE'!X148)</f>
        <v>0</v>
      </c>
      <c r="Y148" s="181">
        <f>$C148*1.5*('ENTER HRS HERE'!Y148)</f>
        <v>0</v>
      </c>
      <c r="Z148" s="183">
        <f>$C148*('ENTER HRS HERE'!Z148)</f>
        <v>0</v>
      </c>
      <c r="AA148" s="181">
        <f>$C148*1.5*('ENTER HRS HERE'!AA148)</f>
        <v>0</v>
      </c>
      <c r="AB148" s="183">
        <f>$C148*('ENTER HRS HERE'!AB148)</f>
        <v>0</v>
      </c>
      <c r="AC148" s="181">
        <f>$C148*1.5*('ENTER HRS HERE'!AC148)</f>
        <v>0</v>
      </c>
      <c r="AD148" s="183">
        <f>$C148*('ENTER HRS HERE'!AD148)</f>
        <v>0</v>
      </c>
      <c r="AE148" s="181">
        <f>$C148*1.5*('ENTER HRS HERE'!AE148)</f>
        <v>0</v>
      </c>
      <c r="AF148" s="183">
        <f>$C148*('ENTER HRS HERE'!AF148)</f>
        <v>0</v>
      </c>
      <c r="AG148" s="181">
        <f>$C148*1.5*('ENTER HRS HERE'!AG148)</f>
        <v>0</v>
      </c>
      <c r="AH148" s="183">
        <f>$C148*('ENTER HRS HERE'!AH148)</f>
        <v>0</v>
      </c>
      <c r="AI148" s="181">
        <f>$C148*1.5*('ENTER HRS HERE'!AI148)</f>
        <v>0</v>
      </c>
      <c r="AJ148" s="183">
        <f>$C148*('ENTER HRS HERE'!AJ148)</f>
        <v>0</v>
      </c>
      <c r="AK148" s="181">
        <f>$C148*1.5*('ENTER HRS HERE'!AK148)</f>
        <v>0</v>
      </c>
      <c r="AL148" s="183">
        <f>$C148*('ENTER HRS HERE'!AL148)</f>
        <v>0</v>
      </c>
      <c r="AM148" s="181">
        <f>$C148*1.5*('ENTER HRS HERE'!AM148)</f>
        <v>0</v>
      </c>
    </row>
    <row r="149" spans="2:39" ht="12.75">
      <c r="B149" s="196"/>
      <c r="C149" s="181"/>
      <c r="D149" s="276">
        <f t="shared" si="8"/>
        <v>0</v>
      </c>
      <c r="E149" s="277">
        <f t="shared" si="9"/>
        <v>0</v>
      </c>
      <c r="F149" s="180">
        <f>$C149*('ENTER HRS HERE'!F149)</f>
        <v>0</v>
      </c>
      <c r="G149" s="182">
        <f>$C149*1.5*('ENTER HRS HERE'!G149)</f>
        <v>0</v>
      </c>
      <c r="H149" s="183">
        <f>$C149*('ENTER HRS HERE'!H149)</f>
        <v>0</v>
      </c>
      <c r="I149" s="181">
        <f>$C149*1.5*('ENTER HRS HERE'!I149)</f>
        <v>0</v>
      </c>
      <c r="J149" s="183">
        <f>$C149*('ENTER HRS HERE'!J149)</f>
        <v>0</v>
      </c>
      <c r="K149" s="181">
        <f>$C149*1.5*('ENTER HRS HERE'!K149)</f>
        <v>0</v>
      </c>
      <c r="L149" s="183">
        <f>$C149*('ENTER HRS HERE'!L149)</f>
        <v>0</v>
      </c>
      <c r="M149" s="181">
        <f>$C149*1.5*('ENTER HRS HERE'!M149)</f>
        <v>0</v>
      </c>
      <c r="N149" s="183">
        <f>$C149*('ENTER HRS HERE'!N149)</f>
        <v>0</v>
      </c>
      <c r="O149" s="181">
        <f>$C149*1.5*('ENTER HRS HERE'!O149)</f>
        <v>0</v>
      </c>
      <c r="P149" s="183">
        <f>$C149*('ENTER HRS HERE'!P149)</f>
        <v>0</v>
      </c>
      <c r="Q149" s="181">
        <f>$C149*1.5*('ENTER HRS HERE'!Q149)</f>
        <v>0</v>
      </c>
      <c r="R149" s="183">
        <f>$C149*('ENTER HRS HERE'!R149)</f>
        <v>0</v>
      </c>
      <c r="S149" s="181">
        <f>$C149*1.5*('ENTER HRS HERE'!S149)</f>
        <v>0</v>
      </c>
      <c r="T149" s="183">
        <f>$C149*('ENTER HRS HERE'!T149)</f>
        <v>0</v>
      </c>
      <c r="U149" s="181">
        <f>$C149*1.5*('ENTER HRS HERE'!U149)</f>
        <v>0</v>
      </c>
      <c r="V149" s="183">
        <f>$C149*('ENTER HRS HERE'!V149)</f>
        <v>0</v>
      </c>
      <c r="W149" s="181">
        <f>$C149*1.5*('ENTER HRS HERE'!W149)</f>
        <v>0</v>
      </c>
      <c r="X149" s="183">
        <f>$C149*('ENTER HRS HERE'!X149)</f>
        <v>0</v>
      </c>
      <c r="Y149" s="181">
        <f>$C149*1.5*('ENTER HRS HERE'!Y149)</f>
        <v>0</v>
      </c>
      <c r="Z149" s="183">
        <f>$C149*('ENTER HRS HERE'!Z149)</f>
        <v>0</v>
      </c>
      <c r="AA149" s="181">
        <f>$C149*1.5*('ENTER HRS HERE'!AA149)</f>
        <v>0</v>
      </c>
      <c r="AB149" s="183">
        <f>$C149*('ENTER HRS HERE'!AB149)</f>
        <v>0</v>
      </c>
      <c r="AC149" s="181">
        <f>$C149*1.5*('ENTER HRS HERE'!AC149)</f>
        <v>0</v>
      </c>
      <c r="AD149" s="183">
        <f>$C149*('ENTER HRS HERE'!AD149)</f>
        <v>0</v>
      </c>
      <c r="AE149" s="181">
        <f>$C149*1.5*('ENTER HRS HERE'!AE149)</f>
        <v>0</v>
      </c>
      <c r="AF149" s="183">
        <f>$C149*('ENTER HRS HERE'!AF149)</f>
        <v>0</v>
      </c>
      <c r="AG149" s="181">
        <f>$C149*1.5*('ENTER HRS HERE'!AG149)</f>
        <v>0</v>
      </c>
      <c r="AH149" s="183">
        <f>$C149*('ENTER HRS HERE'!AH149)</f>
        <v>0</v>
      </c>
      <c r="AI149" s="181">
        <f>$C149*1.5*('ENTER HRS HERE'!AI149)</f>
        <v>0</v>
      </c>
      <c r="AJ149" s="183">
        <f>$C149*('ENTER HRS HERE'!AJ149)</f>
        <v>0</v>
      </c>
      <c r="AK149" s="181">
        <f>$C149*1.5*('ENTER HRS HERE'!AK149)</f>
        <v>0</v>
      </c>
      <c r="AL149" s="183">
        <f>$C149*('ENTER HRS HERE'!AL149)</f>
        <v>0</v>
      </c>
      <c r="AM149" s="181">
        <f>$C149*1.5*('ENTER HRS HERE'!AM149)</f>
        <v>0</v>
      </c>
    </row>
    <row r="150" spans="2:39" ht="12.75">
      <c r="B150" s="196"/>
      <c r="C150" s="181"/>
      <c r="D150" s="276">
        <f t="shared" si="8"/>
        <v>0</v>
      </c>
      <c r="E150" s="277">
        <f t="shared" si="9"/>
        <v>0</v>
      </c>
      <c r="F150" s="180">
        <f>$C150*('ENTER HRS HERE'!F150)</f>
        <v>0</v>
      </c>
      <c r="G150" s="182">
        <f>$C150*1.5*('ENTER HRS HERE'!G150)</f>
        <v>0</v>
      </c>
      <c r="H150" s="183">
        <f>$C150*('ENTER HRS HERE'!H150)</f>
        <v>0</v>
      </c>
      <c r="I150" s="181">
        <f>$C150*1.5*('ENTER HRS HERE'!I150)</f>
        <v>0</v>
      </c>
      <c r="J150" s="183">
        <f>$C150*('ENTER HRS HERE'!J150)</f>
        <v>0</v>
      </c>
      <c r="K150" s="181">
        <f>$C150*1.5*('ENTER HRS HERE'!K150)</f>
        <v>0</v>
      </c>
      <c r="L150" s="183">
        <f>$C150*('ENTER HRS HERE'!L150)</f>
        <v>0</v>
      </c>
      <c r="M150" s="181">
        <f>$C150*1.5*('ENTER HRS HERE'!M150)</f>
        <v>0</v>
      </c>
      <c r="N150" s="183">
        <f>$C150*('ENTER HRS HERE'!N150)</f>
        <v>0</v>
      </c>
      <c r="O150" s="181">
        <f>$C150*1.5*('ENTER HRS HERE'!O150)</f>
        <v>0</v>
      </c>
      <c r="P150" s="183">
        <f>$C150*('ENTER HRS HERE'!P150)</f>
        <v>0</v>
      </c>
      <c r="Q150" s="181">
        <f>$C150*1.5*('ENTER HRS HERE'!Q150)</f>
        <v>0</v>
      </c>
      <c r="R150" s="183">
        <f>$C150*('ENTER HRS HERE'!R150)</f>
        <v>0</v>
      </c>
      <c r="S150" s="181">
        <f>$C150*1.5*('ENTER HRS HERE'!S150)</f>
        <v>0</v>
      </c>
      <c r="T150" s="183">
        <f>$C150*('ENTER HRS HERE'!T150)</f>
        <v>0</v>
      </c>
      <c r="U150" s="181">
        <f>$C150*1.5*('ENTER HRS HERE'!U150)</f>
        <v>0</v>
      </c>
      <c r="V150" s="183">
        <f>$C150*('ENTER HRS HERE'!V150)</f>
        <v>0</v>
      </c>
      <c r="W150" s="181">
        <f>$C150*1.5*('ENTER HRS HERE'!W150)</f>
        <v>0</v>
      </c>
      <c r="X150" s="183">
        <f>$C150*('ENTER HRS HERE'!X150)</f>
        <v>0</v>
      </c>
      <c r="Y150" s="181">
        <f>$C150*1.5*('ENTER HRS HERE'!Y150)</f>
        <v>0</v>
      </c>
      <c r="Z150" s="183">
        <f>$C150*('ENTER HRS HERE'!Z150)</f>
        <v>0</v>
      </c>
      <c r="AA150" s="181">
        <f>$C150*1.5*('ENTER HRS HERE'!AA150)</f>
        <v>0</v>
      </c>
      <c r="AB150" s="183">
        <f>$C150*('ENTER HRS HERE'!AB150)</f>
        <v>0</v>
      </c>
      <c r="AC150" s="181">
        <f>$C150*1.5*('ENTER HRS HERE'!AC150)</f>
        <v>0</v>
      </c>
      <c r="AD150" s="183">
        <f>$C150*('ENTER HRS HERE'!AD150)</f>
        <v>0</v>
      </c>
      <c r="AE150" s="181">
        <f>$C150*1.5*('ENTER HRS HERE'!AE150)</f>
        <v>0</v>
      </c>
      <c r="AF150" s="183">
        <f>$C150*('ENTER HRS HERE'!AF150)</f>
        <v>0</v>
      </c>
      <c r="AG150" s="181">
        <f>$C150*1.5*('ENTER HRS HERE'!AG150)</f>
        <v>0</v>
      </c>
      <c r="AH150" s="183">
        <f>$C150*('ENTER HRS HERE'!AH150)</f>
        <v>0</v>
      </c>
      <c r="AI150" s="181">
        <f>$C150*1.5*('ENTER HRS HERE'!AI150)</f>
        <v>0</v>
      </c>
      <c r="AJ150" s="183">
        <f>$C150*('ENTER HRS HERE'!AJ150)</f>
        <v>0</v>
      </c>
      <c r="AK150" s="181">
        <f>$C150*1.5*('ENTER HRS HERE'!AK150)</f>
        <v>0</v>
      </c>
      <c r="AL150" s="183">
        <f>$C150*('ENTER HRS HERE'!AL150)</f>
        <v>0</v>
      </c>
      <c r="AM150" s="181">
        <f>$C150*1.5*('ENTER HRS HERE'!AM150)</f>
        <v>0</v>
      </c>
    </row>
    <row r="151" spans="2:39" ht="12.75">
      <c r="B151" s="196"/>
      <c r="C151" s="181"/>
      <c r="D151" s="276">
        <f t="shared" si="8"/>
        <v>0</v>
      </c>
      <c r="E151" s="277">
        <f t="shared" si="9"/>
        <v>0</v>
      </c>
      <c r="F151" s="180">
        <f>$C151*('ENTER HRS HERE'!F151)</f>
        <v>0</v>
      </c>
      <c r="G151" s="182">
        <f>$C151*1.5*('ENTER HRS HERE'!G151)</f>
        <v>0</v>
      </c>
      <c r="H151" s="183">
        <f>$C151*('ENTER HRS HERE'!H151)</f>
        <v>0</v>
      </c>
      <c r="I151" s="181">
        <f>$C151*1.5*('ENTER HRS HERE'!I151)</f>
        <v>0</v>
      </c>
      <c r="J151" s="183">
        <f>$C151*('ENTER HRS HERE'!J151)</f>
        <v>0</v>
      </c>
      <c r="K151" s="181">
        <f>$C151*1.5*('ENTER HRS HERE'!K151)</f>
        <v>0</v>
      </c>
      <c r="L151" s="183">
        <f>$C151*('ENTER HRS HERE'!L151)</f>
        <v>0</v>
      </c>
      <c r="M151" s="181">
        <f>$C151*1.5*('ENTER HRS HERE'!M151)</f>
        <v>0</v>
      </c>
      <c r="N151" s="183">
        <f>$C151*('ENTER HRS HERE'!N151)</f>
        <v>0</v>
      </c>
      <c r="O151" s="181">
        <f>$C151*1.5*('ENTER HRS HERE'!O151)</f>
        <v>0</v>
      </c>
      <c r="P151" s="183">
        <f>$C151*('ENTER HRS HERE'!P151)</f>
        <v>0</v>
      </c>
      <c r="Q151" s="181">
        <f>$C151*1.5*('ENTER HRS HERE'!Q151)</f>
        <v>0</v>
      </c>
      <c r="R151" s="183">
        <f>$C151*('ENTER HRS HERE'!R151)</f>
        <v>0</v>
      </c>
      <c r="S151" s="181">
        <f>$C151*1.5*('ENTER HRS HERE'!S151)</f>
        <v>0</v>
      </c>
      <c r="T151" s="183">
        <f>$C151*('ENTER HRS HERE'!T151)</f>
        <v>0</v>
      </c>
      <c r="U151" s="181">
        <f>$C151*1.5*('ENTER HRS HERE'!U151)</f>
        <v>0</v>
      </c>
      <c r="V151" s="183">
        <f>$C151*('ENTER HRS HERE'!V151)</f>
        <v>0</v>
      </c>
      <c r="W151" s="181">
        <f>$C151*1.5*('ENTER HRS HERE'!W151)</f>
        <v>0</v>
      </c>
      <c r="X151" s="183">
        <f>$C151*('ENTER HRS HERE'!X151)</f>
        <v>0</v>
      </c>
      <c r="Y151" s="181">
        <f>$C151*1.5*('ENTER HRS HERE'!Y151)</f>
        <v>0</v>
      </c>
      <c r="Z151" s="183">
        <f>$C151*('ENTER HRS HERE'!Z151)</f>
        <v>0</v>
      </c>
      <c r="AA151" s="181">
        <f>$C151*1.5*('ENTER HRS HERE'!AA151)</f>
        <v>0</v>
      </c>
      <c r="AB151" s="183">
        <f>$C151*('ENTER HRS HERE'!AB151)</f>
        <v>0</v>
      </c>
      <c r="AC151" s="181">
        <f>$C151*1.5*('ENTER HRS HERE'!AC151)</f>
        <v>0</v>
      </c>
      <c r="AD151" s="183">
        <f>$C151*('ENTER HRS HERE'!AD151)</f>
        <v>0</v>
      </c>
      <c r="AE151" s="181">
        <f>$C151*1.5*('ENTER HRS HERE'!AE151)</f>
        <v>0</v>
      </c>
      <c r="AF151" s="183">
        <f>$C151*('ENTER HRS HERE'!AF151)</f>
        <v>0</v>
      </c>
      <c r="AG151" s="181">
        <f>$C151*1.5*('ENTER HRS HERE'!AG151)</f>
        <v>0</v>
      </c>
      <c r="AH151" s="183">
        <f>$C151*('ENTER HRS HERE'!AH151)</f>
        <v>0</v>
      </c>
      <c r="AI151" s="181">
        <f>$C151*1.5*('ENTER HRS HERE'!AI151)</f>
        <v>0</v>
      </c>
      <c r="AJ151" s="183">
        <f>$C151*('ENTER HRS HERE'!AJ151)</f>
        <v>0</v>
      </c>
      <c r="AK151" s="181">
        <f>$C151*1.5*('ENTER HRS HERE'!AK151)</f>
        <v>0</v>
      </c>
      <c r="AL151" s="183">
        <f>$C151*('ENTER HRS HERE'!AL151)</f>
        <v>0</v>
      </c>
      <c r="AM151" s="181">
        <f>$C151*1.5*('ENTER HRS HERE'!AM151)</f>
        <v>0</v>
      </c>
    </row>
    <row r="152" spans="2:39" ht="12.75">
      <c r="B152" s="196"/>
      <c r="C152" s="181"/>
      <c r="D152" s="276">
        <f t="shared" si="8"/>
        <v>0</v>
      </c>
      <c r="E152" s="277">
        <f t="shared" si="9"/>
        <v>0</v>
      </c>
      <c r="F152" s="180">
        <f>$C152*('ENTER HRS HERE'!F152)</f>
        <v>0</v>
      </c>
      <c r="G152" s="182">
        <f>$C152*1.5*('ENTER HRS HERE'!G152)</f>
        <v>0</v>
      </c>
      <c r="H152" s="183">
        <f>$C152*('ENTER HRS HERE'!H152)</f>
        <v>0</v>
      </c>
      <c r="I152" s="181">
        <f>$C152*1.5*('ENTER HRS HERE'!I152)</f>
        <v>0</v>
      </c>
      <c r="J152" s="183">
        <f>$C152*('ENTER HRS HERE'!J152)</f>
        <v>0</v>
      </c>
      <c r="K152" s="181">
        <f>$C152*1.5*('ENTER HRS HERE'!K152)</f>
        <v>0</v>
      </c>
      <c r="L152" s="183">
        <f>$C152*('ENTER HRS HERE'!L152)</f>
        <v>0</v>
      </c>
      <c r="M152" s="181">
        <f>$C152*1.5*('ENTER HRS HERE'!M152)</f>
        <v>0</v>
      </c>
      <c r="N152" s="183">
        <f>$C152*('ENTER HRS HERE'!N152)</f>
        <v>0</v>
      </c>
      <c r="O152" s="181">
        <f>$C152*1.5*('ENTER HRS HERE'!O152)</f>
        <v>0</v>
      </c>
      <c r="P152" s="183">
        <f>$C152*('ENTER HRS HERE'!P152)</f>
        <v>0</v>
      </c>
      <c r="Q152" s="181">
        <f>$C152*1.5*('ENTER HRS HERE'!Q152)</f>
        <v>0</v>
      </c>
      <c r="R152" s="183">
        <f>$C152*('ENTER HRS HERE'!R152)</f>
        <v>0</v>
      </c>
      <c r="S152" s="181">
        <f>$C152*1.5*('ENTER HRS HERE'!S152)</f>
        <v>0</v>
      </c>
      <c r="T152" s="183">
        <f>$C152*('ENTER HRS HERE'!T152)</f>
        <v>0</v>
      </c>
      <c r="U152" s="181">
        <f>$C152*1.5*('ENTER HRS HERE'!U152)</f>
        <v>0</v>
      </c>
      <c r="V152" s="183">
        <f>$C152*('ENTER HRS HERE'!V152)</f>
        <v>0</v>
      </c>
      <c r="W152" s="181">
        <f>$C152*1.5*('ENTER HRS HERE'!W152)</f>
        <v>0</v>
      </c>
      <c r="X152" s="183">
        <f>$C152*('ENTER HRS HERE'!X152)</f>
        <v>0</v>
      </c>
      <c r="Y152" s="181">
        <f>$C152*1.5*('ENTER HRS HERE'!Y152)</f>
        <v>0</v>
      </c>
      <c r="Z152" s="183">
        <f>$C152*('ENTER HRS HERE'!Z152)</f>
        <v>0</v>
      </c>
      <c r="AA152" s="181">
        <f>$C152*1.5*('ENTER HRS HERE'!AA152)</f>
        <v>0</v>
      </c>
      <c r="AB152" s="183">
        <f>$C152*('ENTER HRS HERE'!AB152)</f>
        <v>0</v>
      </c>
      <c r="AC152" s="181">
        <f>$C152*1.5*('ENTER HRS HERE'!AC152)</f>
        <v>0</v>
      </c>
      <c r="AD152" s="183">
        <f>$C152*('ENTER HRS HERE'!AD152)</f>
        <v>0</v>
      </c>
      <c r="AE152" s="181">
        <f>$C152*1.5*('ENTER HRS HERE'!AE152)</f>
        <v>0</v>
      </c>
      <c r="AF152" s="183">
        <f>$C152*('ENTER HRS HERE'!AF152)</f>
        <v>0</v>
      </c>
      <c r="AG152" s="181">
        <f>$C152*1.5*('ENTER HRS HERE'!AG152)</f>
        <v>0</v>
      </c>
      <c r="AH152" s="183">
        <f>$C152*('ENTER HRS HERE'!AH152)</f>
        <v>0</v>
      </c>
      <c r="AI152" s="181">
        <f>$C152*1.5*('ENTER HRS HERE'!AI152)</f>
        <v>0</v>
      </c>
      <c r="AJ152" s="183">
        <f>$C152*('ENTER HRS HERE'!AJ152)</f>
        <v>0</v>
      </c>
      <c r="AK152" s="181">
        <f>$C152*1.5*('ENTER HRS HERE'!AK152)</f>
        <v>0</v>
      </c>
      <c r="AL152" s="183">
        <f>$C152*('ENTER HRS HERE'!AL152)</f>
        <v>0</v>
      </c>
      <c r="AM152" s="181">
        <f>$C152*1.5*('ENTER HRS HERE'!AM152)</f>
        <v>0</v>
      </c>
    </row>
    <row r="153" spans="2:39" ht="12.75">
      <c r="B153" s="196"/>
      <c r="C153" s="181"/>
      <c r="D153" s="276">
        <f t="shared" si="8"/>
        <v>0</v>
      </c>
      <c r="E153" s="277">
        <f t="shared" si="9"/>
        <v>0</v>
      </c>
      <c r="F153" s="180">
        <f>$C153*('ENTER HRS HERE'!F153)</f>
        <v>0</v>
      </c>
      <c r="G153" s="182">
        <f>$C153*1.5*('ENTER HRS HERE'!G153)</f>
        <v>0</v>
      </c>
      <c r="H153" s="183">
        <f>$C153*('ENTER HRS HERE'!H153)</f>
        <v>0</v>
      </c>
      <c r="I153" s="181">
        <f>$C153*1.5*('ENTER HRS HERE'!I153)</f>
        <v>0</v>
      </c>
      <c r="J153" s="183">
        <f>$C153*('ENTER HRS HERE'!J153)</f>
        <v>0</v>
      </c>
      <c r="K153" s="181">
        <f>$C153*1.5*('ENTER HRS HERE'!K153)</f>
        <v>0</v>
      </c>
      <c r="L153" s="183">
        <f>$C153*('ENTER HRS HERE'!L153)</f>
        <v>0</v>
      </c>
      <c r="M153" s="181">
        <f>$C153*1.5*('ENTER HRS HERE'!M153)</f>
        <v>0</v>
      </c>
      <c r="N153" s="183">
        <f>$C153*('ENTER HRS HERE'!N153)</f>
        <v>0</v>
      </c>
      <c r="O153" s="181">
        <f>$C153*1.5*('ENTER HRS HERE'!O153)</f>
        <v>0</v>
      </c>
      <c r="P153" s="183">
        <f>$C153*('ENTER HRS HERE'!P153)</f>
        <v>0</v>
      </c>
      <c r="Q153" s="181">
        <f>$C153*1.5*('ENTER HRS HERE'!Q153)</f>
        <v>0</v>
      </c>
      <c r="R153" s="183">
        <f>$C153*('ENTER HRS HERE'!R153)</f>
        <v>0</v>
      </c>
      <c r="S153" s="181">
        <f>$C153*1.5*('ENTER HRS HERE'!S153)</f>
        <v>0</v>
      </c>
      <c r="T153" s="183">
        <f>$C153*('ENTER HRS HERE'!T153)</f>
        <v>0</v>
      </c>
      <c r="U153" s="181">
        <f>$C153*1.5*('ENTER HRS HERE'!U153)</f>
        <v>0</v>
      </c>
      <c r="V153" s="183">
        <f>$C153*('ENTER HRS HERE'!V153)</f>
        <v>0</v>
      </c>
      <c r="W153" s="181">
        <f>$C153*1.5*('ENTER HRS HERE'!W153)</f>
        <v>0</v>
      </c>
      <c r="X153" s="183">
        <f>$C153*('ENTER HRS HERE'!X153)</f>
        <v>0</v>
      </c>
      <c r="Y153" s="181">
        <f>$C153*1.5*('ENTER HRS HERE'!Y153)</f>
        <v>0</v>
      </c>
      <c r="Z153" s="183">
        <f>$C153*('ENTER HRS HERE'!Z153)</f>
        <v>0</v>
      </c>
      <c r="AA153" s="181">
        <f>$C153*1.5*('ENTER HRS HERE'!AA153)</f>
        <v>0</v>
      </c>
      <c r="AB153" s="183">
        <f>$C153*('ENTER HRS HERE'!AB153)</f>
        <v>0</v>
      </c>
      <c r="AC153" s="181">
        <f>$C153*1.5*('ENTER HRS HERE'!AC153)</f>
        <v>0</v>
      </c>
      <c r="AD153" s="183">
        <f>$C153*('ENTER HRS HERE'!AD153)</f>
        <v>0</v>
      </c>
      <c r="AE153" s="181">
        <f>$C153*1.5*('ENTER HRS HERE'!AE153)</f>
        <v>0</v>
      </c>
      <c r="AF153" s="183">
        <f>$C153*('ENTER HRS HERE'!AF153)</f>
        <v>0</v>
      </c>
      <c r="AG153" s="181">
        <f>$C153*1.5*('ENTER HRS HERE'!AG153)</f>
        <v>0</v>
      </c>
      <c r="AH153" s="183">
        <f>$C153*('ENTER HRS HERE'!AH153)</f>
        <v>0</v>
      </c>
      <c r="AI153" s="181">
        <f>$C153*1.5*('ENTER HRS HERE'!AI153)</f>
        <v>0</v>
      </c>
      <c r="AJ153" s="183">
        <f>$C153*('ENTER HRS HERE'!AJ153)</f>
        <v>0</v>
      </c>
      <c r="AK153" s="181">
        <f>$C153*1.5*('ENTER HRS HERE'!AK153)</f>
        <v>0</v>
      </c>
      <c r="AL153" s="183">
        <f>$C153*('ENTER HRS HERE'!AL153)</f>
        <v>0</v>
      </c>
      <c r="AM153" s="181">
        <f>$C153*1.5*('ENTER HRS HERE'!AM153)</f>
        <v>0</v>
      </c>
    </row>
    <row r="154" spans="2:39" ht="12.75">
      <c r="B154" s="196"/>
      <c r="C154" s="181"/>
      <c r="D154" s="276">
        <f t="shared" si="8"/>
        <v>0</v>
      </c>
      <c r="E154" s="277">
        <f t="shared" si="9"/>
        <v>0</v>
      </c>
      <c r="F154" s="180">
        <f>$C154*('ENTER HRS HERE'!F154)</f>
        <v>0</v>
      </c>
      <c r="G154" s="182">
        <f>$C154*1.5*('ENTER HRS HERE'!G154)</f>
        <v>0</v>
      </c>
      <c r="H154" s="183">
        <f>$C154*('ENTER HRS HERE'!H154)</f>
        <v>0</v>
      </c>
      <c r="I154" s="181">
        <f>$C154*1.5*('ENTER HRS HERE'!I154)</f>
        <v>0</v>
      </c>
      <c r="J154" s="183">
        <f>$C154*('ENTER HRS HERE'!J154)</f>
        <v>0</v>
      </c>
      <c r="K154" s="181">
        <f>$C154*1.5*('ENTER HRS HERE'!K154)</f>
        <v>0</v>
      </c>
      <c r="L154" s="183">
        <f>$C154*('ENTER HRS HERE'!L154)</f>
        <v>0</v>
      </c>
      <c r="M154" s="181">
        <f>$C154*1.5*('ENTER HRS HERE'!M154)</f>
        <v>0</v>
      </c>
      <c r="N154" s="183">
        <f>$C154*('ENTER HRS HERE'!N154)</f>
        <v>0</v>
      </c>
      <c r="O154" s="181">
        <f>$C154*1.5*('ENTER HRS HERE'!O154)</f>
        <v>0</v>
      </c>
      <c r="P154" s="183">
        <f>$C154*('ENTER HRS HERE'!P154)</f>
        <v>0</v>
      </c>
      <c r="Q154" s="181">
        <f>$C154*1.5*('ENTER HRS HERE'!Q154)</f>
        <v>0</v>
      </c>
      <c r="R154" s="183">
        <f>$C154*('ENTER HRS HERE'!R154)</f>
        <v>0</v>
      </c>
      <c r="S154" s="181">
        <f>$C154*1.5*('ENTER HRS HERE'!S154)</f>
        <v>0</v>
      </c>
      <c r="T154" s="183">
        <f>$C154*('ENTER HRS HERE'!T154)</f>
        <v>0</v>
      </c>
      <c r="U154" s="181">
        <f>$C154*1.5*('ENTER HRS HERE'!U154)</f>
        <v>0</v>
      </c>
      <c r="V154" s="183">
        <f>$C154*('ENTER HRS HERE'!V154)</f>
        <v>0</v>
      </c>
      <c r="W154" s="181">
        <f>$C154*1.5*('ENTER HRS HERE'!W154)</f>
        <v>0</v>
      </c>
      <c r="X154" s="183">
        <f>$C154*('ENTER HRS HERE'!X154)</f>
        <v>0</v>
      </c>
      <c r="Y154" s="181">
        <f>$C154*1.5*('ENTER HRS HERE'!Y154)</f>
        <v>0</v>
      </c>
      <c r="Z154" s="183">
        <f>$C154*('ENTER HRS HERE'!Z154)</f>
        <v>0</v>
      </c>
      <c r="AA154" s="181">
        <f>$C154*1.5*('ENTER HRS HERE'!AA154)</f>
        <v>0</v>
      </c>
      <c r="AB154" s="183">
        <f>$C154*('ENTER HRS HERE'!AB154)</f>
        <v>0</v>
      </c>
      <c r="AC154" s="181">
        <f>$C154*1.5*('ENTER HRS HERE'!AC154)</f>
        <v>0</v>
      </c>
      <c r="AD154" s="183">
        <f>$C154*('ENTER HRS HERE'!AD154)</f>
        <v>0</v>
      </c>
      <c r="AE154" s="181">
        <f>$C154*1.5*('ENTER HRS HERE'!AE154)</f>
        <v>0</v>
      </c>
      <c r="AF154" s="183">
        <f>$C154*('ENTER HRS HERE'!AF154)</f>
        <v>0</v>
      </c>
      <c r="AG154" s="181">
        <f>$C154*1.5*('ENTER HRS HERE'!AG154)</f>
        <v>0</v>
      </c>
      <c r="AH154" s="183">
        <f>$C154*('ENTER HRS HERE'!AH154)</f>
        <v>0</v>
      </c>
      <c r="AI154" s="181">
        <f>$C154*1.5*('ENTER HRS HERE'!AI154)</f>
        <v>0</v>
      </c>
      <c r="AJ154" s="183">
        <f>$C154*('ENTER HRS HERE'!AJ154)</f>
        <v>0</v>
      </c>
      <c r="AK154" s="181">
        <f>$C154*1.5*('ENTER HRS HERE'!AK154)</f>
        <v>0</v>
      </c>
      <c r="AL154" s="183">
        <f>$C154*('ENTER HRS HERE'!AL154)</f>
        <v>0</v>
      </c>
      <c r="AM154" s="181">
        <f>$C154*1.5*('ENTER HRS HERE'!AM154)</f>
        <v>0</v>
      </c>
    </row>
    <row r="155" spans="2:39" ht="12.75">
      <c r="B155" s="196"/>
      <c r="C155" s="181"/>
      <c r="D155" s="276">
        <f t="shared" si="8"/>
        <v>0</v>
      </c>
      <c r="E155" s="277">
        <f t="shared" si="9"/>
        <v>0</v>
      </c>
      <c r="F155" s="180">
        <f>$C155*('ENTER HRS HERE'!F155)</f>
        <v>0</v>
      </c>
      <c r="G155" s="182">
        <f>$C155*1.5*('ENTER HRS HERE'!G155)</f>
        <v>0</v>
      </c>
      <c r="H155" s="183">
        <f>$C155*('ENTER HRS HERE'!H155)</f>
        <v>0</v>
      </c>
      <c r="I155" s="181">
        <f>$C155*1.5*('ENTER HRS HERE'!I155)</f>
        <v>0</v>
      </c>
      <c r="J155" s="183">
        <f>$C155*('ENTER HRS HERE'!J155)</f>
        <v>0</v>
      </c>
      <c r="K155" s="181">
        <f>$C155*1.5*('ENTER HRS HERE'!K155)</f>
        <v>0</v>
      </c>
      <c r="L155" s="183">
        <f>$C155*('ENTER HRS HERE'!L155)</f>
        <v>0</v>
      </c>
      <c r="M155" s="181">
        <f>$C155*1.5*('ENTER HRS HERE'!M155)</f>
        <v>0</v>
      </c>
      <c r="N155" s="183">
        <f>$C155*('ENTER HRS HERE'!N155)</f>
        <v>0</v>
      </c>
      <c r="O155" s="181">
        <f>$C155*1.5*('ENTER HRS HERE'!O155)</f>
        <v>0</v>
      </c>
      <c r="P155" s="183">
        <f>$C155*('ENTER HRS HERE'!P155)</f>
        <v>0</v>
      </c>
      <c r="Q155" s="181">
        <f>$C155*1.5*('ENTER HRS HERE'!Q155)</f>
        <v>0</v>
      </c>
      <c r="R155" s="183">
        <f>$C155*('ENTER HRS HERE'!R155)</f>
        <v>0</v>
      </c>
      <c r="S155" s="181">
        <f>$C155*1.5*('ENTER HRS HERE'!S155)</f>
        <v>0</v>
      </c>
      <c r="T155" s="183">
        <f>$C155*('ENTER HRS HERE'!T155)</f>
        <v>0</v>
      </c>
      <c r="U155" s="181">
        <f>$C155*1.5*('ENTER HRS HERE'!U155)</f>
        <v>0</v>
      </c>
      <c r="V155" s="183">
        <f>$C155*('ENTER HRS HERE'!V155)</f>
        <v>0</v>
      </c>
      <c r="W155" s="181">
        <f>$C155*1.5*('ENTER HRS HERE'!W155)</f>
        <v>0</v>
      </c>
      <c r="X155" s="183">
        <f>$C155*('ENTER HRS HERE'!X155)</f>
        <v>0</v>
      </c>
      <c r="Y155" s="181">
        <f>$C155*1.5*('ENTER HRS HERE'!Y155)</f>
        <v>0</v>
      </c>
      <c r="Z155" s="183">
        <f>$C155*('ENTER HRS HERE'!Z155)</f>
        <v>0</v>
      </c>
      <c r="AA155" s="181">
        <f>$C155*1.5*('ENTER HRS HERE'!AA155)</f>
        <v>0</v>
      </c>
      <c r="AB155" s="183">
        <f>$C155*('ENTER HRS HERE'!AB155)</f>
        <v>0</v>
      </c>
      <c r="AC155" s="181">
        <f>$C155*1.5*('ENTER HRS HERE'!AC155)</f>
        <v>0</v>
      </c>
      <c r="AD155" s="183">
        <f>$C155*('ENTER HRS HERE'!AD155)</f>
        <v>0</v>
      </c>
      <c r="AE155" s="181">
        <f>$C155*1.5*('ENTER HRS HERE'!AE155)</f>
        <v>0</v>
      </c>
      <c r="AF155" s="183">
        <f>$C155*('ENTER HRS HERE'!AF155)</f>
        <v>0</v>
      </c>
      <c r="AG155" s="181">
        <f>$C155*1.5*('ENTER HRS HERE'!AG155)</f>
        <v>0</v>
      </c>
      <c r="AH155" s="183">
        <f>$C155*('ENTER HRS HERE'!AH155)</f>
        <v>0</v>
      </c>
      <c r="AI155" s="181">
        <f>$C155*1.5*('ENTER HRS HERE'!AI155)</f>
        <v>0</v>
      </c>
      <c r="AJ155" s="183">
        <f>$C155*('ENTER HRS HERE'!AJ155)</f>
        <v>0</v>
      </c>
      <c r="AK155" s="181">
        <f>$C155*1.5*('ENTER HRS HERE'!AK155)</f>
        <v>0</v>
      </c>
      <c r="AL155" s="183">
        <f>$C155*('ENTER HRS HERE'!AL155)</f>
        <v>0</v>
      </c>
      <c r="AM155" s="181">
        <f>$C155*1.5*('ENTER HRS HERE'!AM155)</f>
        <v>0</v>
      </c>
    </row>
    <row r="156" spans="2:39" ht="12.75">
      <c r="B156" s="196"/>
      <c r="C156" s="181"/>
      <c r="D156" s="276">
        <f t="shared" si="8"/>
        <v>0</v>
      </c>
      <c r="E156" s="277">
        <f t="shared" si="9"/>
        <v>0</v>
      </c>
      <c r="F156" s="180">
        <f>$C156*('ENTER HRS HERE'!F156)</f>
        <v>0</v>
      </c>
      <c r="G156" s="182">
        <f>$C156*1.5*('ENTER HRS HERE'!G156)</f>
        <v>0</v>
      </c>
      <c r="H156" s="183">
        <f>$C156*('ENTER HRS HERE'!H156)</f>
        <v>0</v>
      </c>
      <c r="I156" s="181">
        <f>$C156*1.5*('ENTER HRS HERE'!I156)</f>
        <v>0</v>
      </c>
      <c r="J156" s="183">
        <f>$C156*('ENTER HRS HERE'!J156)</f>
        <v>0</v>
      </c>
      <c r="K156" s="181">
        <f>$C156*1.5*('ENTER HRS HERE'!K156)</f>
        <v>0</v>
      </c>
      <c r="L156" s="183">
        <f>$C156*('ENTER HRS HERE'!L156)</f>
        <v>0</v>
      </c>
      <c r="M156" s="181">
        <f>$C156*1.5*('ENTER HRS HERE'!M156)</f>
        <v>0</v>
      </c>
      <c r="N156" s="183">
        <f>$C156*('ENTER HRS HERE'!N156)</f>
        <v>0</v>
      </c>
      <c r="O156" s="181">
        <f>$C156*1.5*('ENTER HRS HERE'!O156)</f>
        <v>0</v>
      </c>
      <c r="P156" s="183">
        <f>$C156*('ENTER HRS HERE'!P156)</f>
        <v>0</v>
      </c>
      <c r="Q156" s="181">
        <f>$C156*1.5*('ENTER HRS HERE'!Q156)</f>
        <v>0</v>
      </c>
      <c r="R156" s="183">
        <f>$C156*('ENTER HRS HERE'!R156)</f>
        <v>0</v>
      </c>
      <c r="S156" s="181">
        <f>$C156*1.5*('ENTER HRS HERE'!S156)</f>
        <v>0</v>
      </c>
      <c r="T156" s="183">
        <f>$C156*('ENTER HRS HERE'!T156)</f>
        <v>0</v>
      </c>
      <c r="U156" s="181">
        <f>$C156*1.5*('ENTER HRS HERE'!U156)</f>
        <v>0</v>
      </c>
      <c r="V156" s="183">
        <f>$C156*('ENTER HRS HERE'!V156)</f>
        <v>0</v>
      </c>
      <c r="W156" s="181">
        <f>$C156*1.5*('ENTER HRS HERE'!W156)</f>
        <v>0</v>
      </c>
      <c r="X156" s="183">
        <f>$C156*('ENTER HRS HERE'!X156)</f>
        <v>0</v>
      </c>
      <c r="Y156" s="181">
        <f>$C156*1.5*('ENTER HRS HERE'!Y156)</f>
        <v>0</v>
      </c>
      <c r="Z156" s="183">
        <f>$C156*('ENTER HRS HERE'!Z156)</f>
        <v>0</v>
      </c>
      <c r="AA156" s="181">
        <f>$C156*1.5*('ENTER HRS HERE'!AA156)</f>
        <v>0</v>
      </c>
      <c r="AB156" s="183">
        <f>$C156*('ENTER HRS HERE'!AB156)</f>
        <v>0</v>
      </c>
      <c r="AC156" s="181">
        <f>$C156*1.5*('ENTER HRS HERE'!AC156)</f>
        <v>0</v>
      </c>
      <c r="AD156" s="183">
        <f>$C156*('ENTER HRS HERE'!AD156)</f>
        <v>0</v>
      </c>
      <c r="AE156" s="181">
        <f>$C156*1.5*('ENTER HRS HERE'!AE156)</f>
        <v>0</v>
      </c>
      <c r="AF156" s="183">
        <f>$C156*('ENTER HRS HERE'!AF156)</f>
        <v>0</v>
      </c>
      <c r="AG156" s="181">
        <f>$C156*1.5*('ENTER HRS HERE'!AG156)</f>
        <v>0</v>
      </c>
      <c r="AH156" s="183">
        <f>$C156*('ENTER HRS HERE'!AH156)</f>
        <v>0</v>
      </c>
      <c r="AI156" s="181">
        <f>$C156*1.5*('ENTER HRS HERE'!AI156)</f>
        <v>0</v>
      </c>
      <c r="AJ156" s="183">
        <f>$C156*('ENTER HRS HERE'!AJ156)</f>
        <v>0</v>
      </c>
      <c r="AK156" s="181">
        <f>$C156*1.5*('ENTER HRS HERE'!AK156)</f>
        <v>0</v>
      </c>
      <c r="AL156" s="183">
        <f>$C156*('ENTER HRS HERE'!AL156)</f>
        <v>0</v>
      </c>
      <c r="AM156" s="181">
        <f>$C156*1.5*('ENTER HRS HERE'!AM156)</f>
        <v>0</v>
      </c>
    </row>
    <row r="157" spans="2:39" ht="12.75">
      <c r="B157" s="196"/>
      <c r="C157" s="181"/>
      <c r="D157" s="276">
        <f t="shared" si="8"/>
        <v>0</v>
      </c>
      <c r="E157" s="277">
        <f t="shared" si="9"/>
        <v>0</v>
      </c>
      <c r="F157" s="180">
        <f>$C157*('ENTER HRS HERE'!F157)</f>
        <v>0</v>
      </c>
      <c r="G157" s="182">
        <f>$C157*1.5*('ENTER HRS HERE'!G157)</f>
        <v>0</v>
      </c>
      <c r="H157" s="183">
        <f>$C157*('ENTER HRS HERE'!H157)</f>
        <v>0</v>
      </c>
      <c r="I157" s="181">
        <f>$C157*1.5*('ENTER HRS HERE'!I157)</f>
        <v>0</v>
      </c>
      <c r="J157" s="183">
        <f>$C157*('ENTER HRS HERE'!J157)</f>
        <v>0</v>
      </c>
      <c r="K157" s="181">
        <f>$C157*1.5*('ENTER HRS HERE'!K157)</f>
        <v>0</v>
      </c>
      <c r="L157" s="183">
        <f>$C157*('ENTER HRS HERE'!L157)</f>
        <v>0</v>
      </c>
      <c r="M157" s="181">
        <f>$C157*1.5*('ENTER HRS HERE'!M157)</f>
        <v>0</v>
      </c>
      <c r="N157" s="183">
        <f>$C157*('ENTER HRS HERE'!N157)</f>
        <v>0</v>
      </c>
      <c r="O157" s="181">
        <f>$C157*1.5*('ENTER HRS HERE'!O157)</f>
        <v>0</v>
      </c>
      <c r="P157" s="183">
        <f>$C157*('ENTER HRS HERE'!P157)</f>
        <v>0</v>
      </c>
      <c r="Q157" s="181">
        <f>$C157*1.5*('ENTER HRS HERE'!Q157)</f>
        <v>0</v>
      </c>
      <c r="R157" s="183">
        <f>$C157*('ENTER HRS HERE'!R157)</f>
        <v>0</v>
      </c>
      <c r="S157" s="181">
        <f>$C157*1.5*('ENTER HRS HERE'!S157)</f>
        <v>0</v>
      </c>
      <c r="T157" s="183">
        <f>$C157*('ENTER HRS HERE'!T157)</f>
        <v>0</v>
      </c>
      <c r="U157" s="181">
        <f>$C157*1.5*('ENTER HRS HERE'!U157)</f>
        <v>0</v>
      </c>
      <c r="V157" s="183">
        <f>$C157*('ENTER HRS HERE'!V157)</f>
        <v>0</v>
      </c>
      <c r="W157" s="181">
        <f>$C157*1.5*('ENTER HRS HERE'!W157)</f>
        <v>0</v>
      </c>
      <c r="X157" s="183">
        <f>$C157*('ENTER HRS HERE'!X157)</f>
        <v>0</v>
      </c>
      <c r="Y157" s="181">
        <f>$C157*1.5*('ENTER HRS HERE'!Y157)</f>
        <v>0</v>
      </c>
      <c r="Z157" s="183">
        <f>$C157*('ENTER HRS HERE'!Z157)</f>
        <v>0</v>
      </c>
      <c r="AA157" s="181">
        <f>$C157*1.5*('ENTER HRS HERE'!AA157)</f>
        <v>0</v>
      </c>
      <c r="AB157" s="183">
        <f>$C157*('ENTER HRS HERE'!AB157)</f>
        <v>0</v>
      </c>
      <c r="AC157" s="181">
        <f>$C157*1.5*('ENTER HRS HERE'!AC157)</f>
        <v>0</v>
      </c>
      <c r="AD157" s="183">
        <f>$C157*('ENTER HRS HERE'!AD157)</f>
        <v>0</v>
      </c>
      <c r="AE157" s="181">
        <f>$C157*1.5*('ENTER HRS HERE'!AE157)</f>
        <v>0</v>
      </c>
      <c r="AF157" s="183">
        <f>$C157*('ENTER HRS HERE'!AF157)</f>
        <v>0</v>
      </c>
      <c r="AG157" s="181">
        <f>$C157*1.5*('ENTER HRS HERE'!AG157)</f>
        <v>0</v>
      </c>
      <c r="AH157" s="183">
        <f>$C157*('ENTER HRS HERE'!AH157)</f>
        <v>0</v>
      </c>
      <c r="AI157" s="181">
        <f>$C157*1.5*('ENTER HRS HERE'!AI157)</f>
        <v>0</v>
      </c>
      <c r="AJ157" s="183">
        <f>$C157*('ENTER HRS HERE'!AJ157)</f>
        <v>0</v>
      </c>
      <c r="AK157" s="181">
        <f>$C157*1.5*('ENTER HRS HERE'!AK157)</f>
        <v>0</v>
      </c>
      <c r="AL157" s="183">
        <f>$C157*('ENTER HRS HERE'!AL157)</f>
        <v>0</v>
      </c>
      <c r="AM157" s="181">
        <f>$C157*1.5*('ENTER HRS HERE'!AM157)</f>
        <v>0</v>
      </c>
    </row>
    <row r="158" spans="2:39" ht="12.75">
      <c r="B158" s="196"/>
      <c r="C158" s="181"/>
      <c r="D158" s="276">
        <f t="shared" si="8"/>
        <v>0</v>
      </c>
      <c r="E158" s="277">
        <f t="shared" si="9"/>
        <v>0</v>
      </c>
      <c r="F158" s="180">
        <f>$C158*('ENTER HRS HERE'!F158)</f>
        <v>0</v>
      </c>
      <c r="G158" s="182">
        <f>$C158*1.5*('ENTER HRS HERE'!G158)</f>
        <v>0</v>
      </c>
      <c r="H158" s="183">
        <f>$C158*('ENTER HRS HERE'!H158)</f>
        <v>0</v>
      </c>
      <c r="I158" s="181">
        <f>$C158*1.5*('ENTER HRS HERE'!I158)</f>
        <v>0</v>
      </c>
      <c r="J158" s="183">
        <f>$C158*('ENTER HRS HERE'!J158)</f>
        <v>0</v>
      </c>
      <c r="K158" s="181">
        <f>$C158*1.5*('ENTER HRS HERE'!K158)</f>
        <v>0</v>
      </c>
      <c r="L158" s="183">
        <f>$C158*('ENTER HRS HERE'!L158)</f>
        <v>0</v>
      </c>
      <c r="M158" s="181">
        <f>$C158*1.5*('ENTER HRS HERE'!M158)</f>
        <v>0</v>
      </c>
      <c r="N158" s="183">
        <f>$C158*('ENTER HRS HERE'!N158)</f>
        <v>0</v>
      </c>
      <c r="O158" s="181">
        <f>$C158*1.5*('ENTER HRS HERE'!O158)</f>
        <v>0</v>
      </c>
      <c r="P158" s="183">
        <f>$C158*('ENTER HRS HERE'!P158)</f>
        <v>0</v>
      </c>
      <c r="Q158" s="181">
        <f>$C158*1.5*('ENTER HRS HERE'!Q158)</f>
        <v>0</v>
      </c>
      <c r="R158" s="183">
        <f>$C158*('ENTER HRS HERE'!R158)</f>
        <v>0</v>
      </c>
      <c r="S158" s="181">
        <f>$C158*1.5*('ENTER HRS HERE'!S158)</f>
        <v>0</v>
      </c>
      <c r="T158" s="183">
        <f>$C158*('ENTER HRS HERE'!T158)</f>
        <v>0</v>
      </c>
      <c r="U158" s="181">
        <f>$C158*1.5*('ENTER HRS HERE'!U158)</f>
        <v>0</v>
      </c>
      <c r="V158" s="183">
        <f>$C158*('ENTER HRS HERE'!V158)</f>
        <v>0</v>
      </c>
      <c r="W158" s="181">
        <f>$C158*1.5*('ENTER HRS HERE'!W158)</f>
        <v>0</v>
      </c>
      <c r="X158" s="183">
        <f>$C158*('ENTER HRS HERE'!X158)</f>
        <v>0</v>
      </c>
      <c r="Y158" s="181">
        <f>$C158*1.5*('ENTER HRS HERE'!Y158)</f>
        <v>0</v>
      </c>
      <c r="Z158" s="183">
        <f>$C158*('ENTER HRS HERE'!Z158)</f>
        <v>0</v>
      </c>
      <c r="AA158" s="181">
        <f>$C158*1.5*('ENTER HRS HERE'!AA158)</f>
        <v>0</v>
      </c>
      <c r="AB158" s="183">
        <f>$C158*('ENTER HRS HERE'!AB158)</f>
        <v>0</v>
      </c>
      <c r="AC158" s="181">
        <f>$C158*1.5*('ENTER HRS HERE'!AC158)</f>
        <v>0</v>
      </c>
      <c r="AD158" s="183">
        <f>$C158*('ENTER HRS HERE'!AD158)</f>
        <v>0</v>
      </c>
      <c r="AE158" s="181">
        <f>$C158*1.5*('ENTER HRS HERE'!AE158)</f>
        <v>0</v>
      </c>
      <c r="AF158" s="183">
        <f>$C158*('ENTER HRS HERE'!AF158)</f>
        <v>0</v>
      </c>
      <c r="AG158" s="181">
        <f>$C158*1.5*('ENTER HRS HERE'!AG158)</f>
        <v>0</v>
      </c>
      <c r="AH158" s="183">
        <f>$C158*('ENTER HRS HERE'!AH158)</f>
        <v>0</v>
      </c>
      <c r="AI158" s="181">
        <f>$C158*1.5*('ENTER HRS HERE'!AI158)</f>
        <v>0</v>
      </c>
      <c r="AJ158" s="183">
        <f>$C158*('ENTER HRS HERE'!AJ158)</f>
        <v>0</v>
      </c>
      <c r="AK158" s="181">
        <f>$C158*1.5*('ENTER HRS HERE'!AK158)</f>
        <v>0</v>
      </c>
      <c r="AL158" s="183">
        <f>$C158*('ENTER HRS HERE'!AL158)</f>
        <v>0</v>
      </c>
      <c r="AM158" s="181">
        <f>$C158*1.5*('ENTER HRS HERE'!AM158)</f>
        <v>0</v>
      </c>
    </row>
    <row r="159" spans="2:39" ht="12.75">
      <c r="B159" s="196"/>
      <c r="C159" s="181"/>
      <c r="D159" s="276">
        <f t="shared" si="8"/>
        <v>0</v>
      </c>
      <c r="E159" s="277">
        <f t="shared" si="9"/>
        <v>0</v>
      </c>
      <c r="F159" s="180">
        <f>$C159*('ENTER HRS HERE'!F159)</f>
        <v>0</v>
      </c>
      <c r="G159" s="182">
        <f>$C159*1.5*('ENTER HRS HERE'!G159)</f>
        <v>0</v>
      </c>
      <c r="H159" s="183">
        <f>$C159*('ENTER HRS HERE'!H159)</f>
        <v>0</v>
      </c>
      <c r="I159" s="181">
        <f>$C159*1.5*('ENTER HRS HERE'!I159)</f>
        <v>0</v>
      </c>
      <c r="J159" s="183">
        <f>$C159*('ENTER HRS HERE'!J159)</f>
        <v>0</v>
      </c>
      <c r="K159" s="181">
        <f>$C159*1.5*('ENTER HRS HERE'!K159)</f>
        <v>0</v>
      </c>
      <c r="L159" s="183">
        <f>$C159*('ENTER HRS HERE'!L159)</f>
        <v>0</v>
      </c>
      <c r="M159" s="181">
        <f>$C159*1.5*('ENTER HRS HERE'!M159)</f>
        <v>0</v>
      </c>
      <c r="N159" s="183">
        <f>$C159*('ENTER HRS HERE'!N159)</f>
        <v>0</v>
      </c>
      <c r="O159" s="181">
        <f>$C159*1.5*('ENTER HRS HERE'!O159)</f>
        <v>0</v>
      </c>
      <c r="P159" s="183">
        <f>$C159*('ENTER HRS HERE'!P159)</f>
        <v>0</v>
      </c>
      <c r="Q159" s="181">
        <f>$C159*1.5*('ENTER HRS HERE'!Q159)</f>
        <v>0</v>
      </c>
      <c r="R159" s="183">
        <f>$C159*('ENTER HRS HERE'!R159)</f>
        <v>0</v>
      </c>
      <c r="S159" s="181">
        <f>$C159*1.5*('ENTER HRS HERE'!S159)</f>
        <v>0</v>
      </c>
      <c r="T159" s="183">
        <f>$C159*('ENTER HRS HERE'!T159)</f>
        <v>0</v>
      </c>
      <c r="U159" s="181">
        <f>$C159*1.5*('ENTER HRS HERE'!U159)</f>
        <v>0</v>
      </c>
      <c r="V159" s="183">
        <f>$C159*('ENTER HRS HERE'!V159)</f>
        <v>0</v>
      </c>
      <c r="W159" s="181">
        <f>$C159*1.5*('ENTER HRS HERE'!W159)</f>
        <v>0</v>
      </c>
      <c r="X159" s="183">
        <f>$C159*('ENTER HRS HERE'!X159)</f>
        <v>0</v>
      </c>
      <c r="Y159" s="181">
        <f>$C159*1.5*('ENTER HRS HERE'!Y159)</f>
        <v>0</v>
      </c>
      <c r="Z159" s="183">
        <f>$C159*('ENTER HRS HERE'!Z159)</f>
        <v>0</v>
      </c>
      <c r="AA159" s="181">
        <f>$C159*1.5*('ENTER HRS HERE'!AA159)</f>
        <v>0</v>
      </c>
      <c r="AB159" s="183">
        <f>$C159*('ENTER HRS HERE'!AB159)</f>
        <v>0</v>
      </c>
      <c r="AC159" s="181">
        <f>$C159*1.5*('ENTER HRS HERE'!AC159)</f>
        <v>0</v>
      </c>
      <c r="AD159" s="183">
        <f>$C159*('ENTER HRS HERE'!AD159)</f>
        <v>0</v>
      </c>
      <c r="AE159" s="181">
        <f>$C159*1.5*('ENTER HRS HERE'!AE159)</f>
        <v>0</v>
      </c>
      <c r="AF159" s="183">
        <f>$C159*('ENTER HRS HERE'!AF159)</f>
        <v>0</v>
      </c>
      <c r="AG159" s="181">
        <f>$C159*1.5*('ENTER HRS HERE'!AG159)</f>
        <v>0</v>
      </c>
      <c r="AH159" s="183">
        <f>$C159*('ENTER HRS HERE'!AH159)</f>
        <v>0</v>
      </c>
      <c r="AI159" s="181">
        <f>$C159*1.5*('ENTER HRS HERE'!AI159)</f>
        <v>0</v>
      </c>
      <c r="AJ159" s="183">
        <f>$C159*('ENTER HRS HERE'!AJ159)</f>
        <v>0</v>
      </c>
      <c r="AK159" s="181">
        <f>$C159*1.5*('ENTER HRS HERE'!AK159)</f>
        <v>0</v>
      </c>
      <c r="AL159" s="183">
        <f>$C159*('ENTER HRS HERE'!AL159)</f>
        <v>0</v>
      </c>
      <c r="AM159" s="181">
        <f>$C159*1.5*('ENTER HRS HERE'!AM159)</f>
        <v>0</v>
      </c>
    </row>
    <row r="160" spans="2:39" ht="12.75">
      <c r="B160" s="196"/>
      <c r="C160" s="181"/>
      <c r="D160" s="276">
        <f t="shared" si="8"/>
        <v>0</v>
      </c>
      <c r="E160" s="277">
        <f t="shared" si="9"/>
        <v>0</v>
      </c>
      <c r="F160" s="180">
        <f>$C160*('ENTER HRS HERE'!F160)</f>
        <v>0</v>
      </c>
      <c r="G160" s="182">
        <f>$C160*1.5*('ENTER HRS HERE'!G160)</f>
        <v>0</v>
      </c>
      <c r="H160" s="183">
        <f>$C160*('ENTER HRS HERE'!H160)</f>
        <v>0</v>
      </c>
      <c r="I160" s="181">
        <f>$C160*1.5*('ENTER HRS HERE'!I160)</f>
        <v>0</v>
      </c>
      <c r="J160" s="183">
        <f>$C160*('ENTER HRS HERE'!J160)</f>
        <v>0</v>
      </c>
      <c r="K160" s="181">
        <f>$C160*1.5*('ENTER HRS HERE'!K160)</f>
        <v>0</v>
      </c>
      <c r="L160" s="183">
        <f>$C160*('ENTER HRS HERE'!L160)</f>
        <v>0</v>
      </c>
      <c r="M160" s="181">
        <f>$C160*1.5*('ENTER HRS HERE'!M160)</f>
        <v>0</v>
      </c>
      <c r="N160" s="183">
        <f>$C160*('ENTER HRS HERE'!N160)</f>
        <v>0</v>
      </c>
      <c r="O160" s="181">
        <f>$C160*1.5*('ENTER HRS HERE'!O160)</f>
        <v>0</v>
      </c>
      <c r="P160" s="183">
        <f>$C160*('ENTER HRS HERE'!P160)</f>
        <v>0</v>
      </c>
      <c r="Q160" s="181">
        <f>$C160*1.5*('ENTER HRS HERE'!Q160)</f>
        <v>0</v>
      </c>
      <c r="R160" s="183">
        <f>$C160*('ENTER HRS HERE'!R160)</f>
        <v>0</v>
      </c>
      <c r="S160" s="181">
        <f>$C160*1.5*('ENTER HRS HERE'!S160)</f>
        <v>0</v>
      </c>
      <c r="T160" s="183">
        <f>$C160*('ENTER HRS HERE'!T160)</f>
        <v>0</v>
      </c>
      <c r="U160" s="181">
        <f>$C160*1.5*('ENTER HRS HERE'!U160)</f>
        <v>0</v>
      </c>
      <c r="V160" s="183">
        <f>$C160*('ENTER HRS HERE'!V160)</f>
        <v>0</v>
      </c>
      <c r="W160" s="181">
        <f>$C160*1.5*('ENTER HRS HERE'!W160)</f>
        <v>0</v>
      </c>
      <c r="X160" s="183">
        <f>$C160*('ENTER HRS HERE'!X160)</f>
        <v>0</v>
      </c>
      <c r="Y160" s="181">
        <f>$C160*1.5*('ENTER HRS HERE'!Y160)</f>
        <v>0</v>
      </c>
      <c r="Z160" s="183">
        <f>$C160*('ENTER HRS HERE'!Z160)</f>
        <v>0</v>
      </c>
      <c r="AA160" s="181">
        <f>$C160*1.5*('ENTER HRS HERE'!AA160)</f>
        <v>0</v>
      </c>
      <c r="AB160" s="183">
        <f>$C160*('ENTER HRS HERE'!AB160)</f>
        <v>0</v>
      </c>
      <c r="AC160" s="181">
        <f>$C160*1.5*('ENTER HRS HERE'!AC160)</f>
        <v>0</v>
      </c>
      <c r="AD160" s="183">
        <f>$C160*('ENTER HRS HERE'!AD160)</f>
        <v>0</v>
      </c>
      <c r="AE160" s="181">
        <f>$C160*1.5*('ENTER HRS HERE'!AE160)</f>
        <v>0</v>
      </c>
      <c r="AF160" s="183">
        <f>$C160*('ENTER HRS HERE'!AF160)</f>
        <v>0</v>
      </c>
      <c r="AG160" s="181">
        <f>$C160*1.5*('ENTER HRS HERE'!AG160)</f>
        <v>0</v>
      </c>
      <c r="AH160" s="183">
        <f>$C160*('ENTER HRS HERE'!AH160)</f>
        <v>0</v>
      </c>
      <c r="AI160" s="181">
        <f>$C160*1.5*('ENTER HRS HERE'!AI160)</f>
        <v>0</v>
      </c>
      <c r="AJ160" s="183">
        <f>$C160*('ENTER HRS HERE'!AJ160)</f>
        <v>0</v>
      </c>
      <c r="AK160" s="181">
        <f>$C160*1.5*('ENTER HRS HERE'!AK160)</f>
        <v>0</v>
      </c>
      <c r="AL160" s="183">
        <f>$C160*('ENTER HRS HERE'!AL160)</f>
        <v>0</v>
      </c>
      <c r="AM160" s="181">
        <f>$C160*1.5*('ENTER HRS HERE'!AM160)</f>
        <v>0</v>
      </c>
    </row>
    <row r="161" spans="2:39" ht="12.75">
      <c r="B161" s="196"/>
      <c r="C161" s="181"/>
      <c r="D161" s="276">
        <f t="shared" si="8"/>
        <v>0</v>
      </c>
      <c r="E161" s="277">
        <f t="shared" si="9"/>
        <v>0</v>
      </c>
      <c r="F161" s="180">
        <f>$C161*('ENTER HRS HERE'!F161)</f>
        <v>0</v>
      </c>
      <c r="G161" s="182">
        <f>$C161*1.5*('ENTER HRS HERE'!G161)</f>
        <v>0</v>
      </c>
      <c r="H161" s="183">
        <f>$C161*('ENTER HRS HERE'!H161)</f>
        <v>0</v>
      </c>
      <c r="I161" s="181">
        <f>$C161*1.5*('ENTER HRS HERE'!I161)</f>
        <v>0</v>
      </c>
      <c r="J161" s="183">
        <f>$C161*('ENTER HRS HERE'!J161)</f>
        <v>0</v>
      </c>
      <c r="K161" s="181">
        <f>$C161*1.5*('ENTER HRS HERE'!K161)</f>
        <v>0</v>
      </c>
      <c r="L161" s="183">
        <f>$C161*('ENTER HRS HERE'!L161)</f>
        <v>0</v>
      </c>
      <c r="M161" s="181">
        <f>$C161*1.5*('ENTER HRS HERE'!M161)</f>
        <v>0</v>
      </c>
      <c r="N161" s="183">
        <f>$C161*('ENTER HRS HERE'!N161)</f>
        <v>0</v>
      </c>
      <c r="O161" s="181">
        <f>$C161*1.5*('ENTER HRS HERE'!O161)</f>
        <v>0</v>
      </c>
      <c r="P161" s="183">
        <f>$C161*('ENTER HRS HERE'!P161)</f>
        <v>0</v>
      </c>
      <c r="Q161" s="181">
        <f>$C161*1.5*('ENTER HRS HERE'!Q161)</f>
        <v>0</v>
      </c>
      <c r="R161" s="183">
        <f>$C161*('ENTER HRS HERE'!R161)</f>
        <v>0</v>
      </c>
      <c r="S161" s="181">
        <f>$C161*1.5*('ENTER HRS HERE'!S161)</f>
        <v>0</v>
      </c>
      <c r="T161" s="183">
        <f>$C161*('ENTER HRS HERE'!T161)</f>
        <v>0</v>
      </c>
      <c r="U161" s="181">
        <f>$C161*1.5*('ENTER HRS HERE'!U161)</f>
        <v>0</v>
      </c>
      <c r="V161" s="183">
        <f>$C161*('ENTER HRS HERE'!V161)</f>
        <v>0</v>
      </c>
      <c r="W161" s="181">
        <f>$C161*1.5*('ENTER HRS HERE'!W161)</f>
        <v>0</v>
      </c>
      <c r="X161" s="183">
        <f>$C161*('ENTER HRS HERE'!X161)</f>
        <v>0</v>
      </c>
      <c r="Y161" s="181">
        <f>$C161*1.5*('ENTER HRS HERE'!Y161)</f>
        <v>0</v>
      </c>
      <c r="Z161" s="183">
        <f>$C161*('ENTER HRS HERE'!Z161)</f>
        <v>0</v>
      </c>
      <c r="AA161" s="181">
        <f>$C161*1.5*('ENTER HRS HERE'!AA161)</f>
        <v>0</v>
      </c>
      <c r="AB161" s="183">
        <f>$C161*('ENTER HRS HERE'!AB161)</f>
        <v>0</v>
      </c>
      <c r="AC161" s="181">
        <f>$C161*1.5*('ENTER HRS HERE'!AC161)</f>
        <v>0</v>
      </c>
      <c r="AD161" s="183">
        <f>$C161*('ENTER HRS HERE'!AD161)</f>
        <v>0</v>
      </c>
      <c r="AE161" s="181">
        <f>$C161*1.5*('ENTER HRS HERE'!AE161)</f>
        <v>0</v>
      </c>
      <c r="AF161" s="183">
        <f>$C161*('ENTER HRS HERE'!AF161)</f>
        <v>0</v>
      </c>
      <c r="AG161" s="181">
        <f>$C161*1.5*('ENTER HRS HERE'!AG161)</f>
        <v>0</v>
      </c>
      <c r="AH161" s="183">
        <f>$C161*('ENTER HRS HERE'!AH161)</f>
        <v>0</v>
      </c>
      <c r="AI161" s="181">
        <f>$C161*1.5*('ENTER HRS HERE'!AI161)</f>
        <v>0</v>
      </c>
      <c r="AJ161" s="183">
        <f>$C161*('ENTER HRS HERE'!AJ161)</f>
        <v>0</v>
      </c>
      <c r="AK161" s="181">
        <f>$C161*1.5*('ENTER HRS HERE'!AK161)</f>
        <v>0</v>
      </c>
      <c r="AL161" s="183">
        <f>$C161*('ENTER HRS HERE'!AL161)</f>
        <v>0</v>
      </c>
      <c r="AM161" s="181">
        <f>$C161*1.5*('ENTER HRS HERE'!AM161)</f>
        <v>0</v>
      </c>
    </row>
    <row r="162" spans="2:39" ht="12.75">
      <c r="B162" s="196"/>
      <c r="C162" s="181"/>
      <c r="D162" s="276">
        <f t="shared" si="8"/>
        <v>0</v>
      </c>
      <c r="E162" s="277">
        <f t="shared" si="9"/>
        <v>0</v>
      </c>
      <c r="F162" s="180">
        <f>$C162*('ENTER HRS HERE'!F162)</f>
        <v>0</v>
      </c>
      <c r="G162" s="182">
        <f>$C162*1.5*('ENTER HRS HERE'!G162)</f>
        <v>0</v>
      </c>
      <c r="H162" s="183">
        <f>$C162*('ENTER HRS HERE'!H162)</f>
        <v>0</v>
      </c>
      <c r="I162" s="181">
        <f>$C162*1.5*('ENTER HRS HERE'!I162)</f>
        <v>0</v>
      </c>
      <c r="J162" s="183">
        <f>$C162*('ENTER HRS HERE'!J162)</f>
        <v>0</v>
      </c>
      <c r="K162" s="181">
        <f>$C162*1.5*('ENTER HRS HERE'!K162)</f>
        <v>0</v>
      </c>
      <c r="L162" s="183">
        <f>$C162*('ENTER HRS HERE'!L162)</f>
        <v>0</v>
      </c>
      <c r="M162" s="181">
        <f>$C162*1.5*('ENTER HRS HERE'!M162)</f>
        <v>0</v>
      </c>
      <c r="N162" s="183">
        <f>$C162*('ENTER HRS HERE'!N162)</f>
        <v>0</v>
      </c>
      <c r="O162" s="181">
        <f>$C162*1.5*('ENTER HRS HERE'!O162)</f>
        <v>0</v>
      </c>
      <c r="P162" s="183">
        <f>$C162*('ENTER HRS HERE'!P162)</f>
        <v>0</v>
      </c>
      <c r="Q162" s="181">
        <f>$C162*1.5*('ENTER HRS HERE'!Q162)</f>
        <v>0</v>
      </c>
      <c r="R162" s="183">
        <f>$C162*('ENTER HRS HERE'!R162)</f>
        <v>0</v>
      </c>
      <c r="S162" s="181">
        <f>$C162*1.5*('ENTER HRS HERE'!S162)</f>
        <v>0</v>
      </c>
      <c r="T162" s="183">
        <f>$C162*('ENTER HRS HERE'!T162)</f>
        <v>0</v>
      </c>
      <c r="U162" s="181">
        <f>$C162*1.5*('ENTER HRS HERE'!U162)</f>
        <v>0</v>
      </c>
      <c r="V162" s="183">
        <f>$C162*('ENTER HRS HERE'!V162)</f>
        <v>0</v>
      </c>
      <c r="W162" s="181">
        <f>$C162*1.5*('ENTER HRS HERE'!W162)</f>
        <v>0</v>
      </c>
      <c r="X162" s="183">
        <f>$C162*('ENTER HRS HERE'!X162)</f>
        <v>0</v>
      </c>
      <c r="Y162" s="181">
        <f>$C162*1.5*('ENTER HRS HERE'!Y162)</f>
        <v>0</v>
      </c>
      <c r="Z162" s="183">
        <f>$C162*('ENTER HRS HERE'!Z162)</f>
        <v>0</v>
      </c>
      <c r="AA162" s="181">
        <f>$C162*1.5*('ENTER HRS HERE'!AA162)</f>
        <v>0</v>
      </c>
      <c r="AB162" s="183">
        <f>$C162*('ENTER HRS HERE'!AB162)</f>
        <v>0</v>
      </c>
      <c r="AC162" s="181">
        <f>$C162*1.5*('ENTER HRS HERE'!AC162)</f>
        <v>0</v>
      </c>
      <c r="AD162" s="183">
        <f>$C162*('ENTER HRS HERE'!AD162)</f>
        <v>0</v>
      </c>
      <c r="AE162" s="181">
        <f>$C162*1.5*('ENTER HRS HERE'!AE162)</f>
        <v>0</v>
      </c>
      <c r="AF162" s="183">
        <f>$C162*('ENTER HRS HERE'!AF162)</f>
        <v>0</v>
      </c>
      <c r="AG162" s="181">
        <f>$C162*1.5*('ENTER HRS HERE'!AG162)</f>
        <v>0</v>
      </c>
      <c r="AH162" s="183">
        <f>$C162*('ENTER HRS HERE'!AH162)</f>
        <v>0</v>
      </c>
      <c r="AI162" s="181">
        <f>$C162*1.5*('ENTER HRS HERE'!AI162)</f>
        <v>0</v>
      </c>
      <c r="AJ162" s="183">
        <f>$C162*('ENTER HRS HERE'!AJ162)</f>
        <v>0</v>
      </c>
      <c r="AK162" s="181">
        <f>$C162*1.5*('ENTER HRS HERE'!AK162)</f>
        <v>0</v>
      </c>
      <c r="AL162" s="183">
        <f>$C162*('ENTER HRS HERE'!AL162)</f>
        <v>0</v>
      </c>
      <c r="AM162" s="181">
        <f>$C162*1.5*('ENTER HRS HERE'!AM162)</f>
        <v>0</v>
      </c>
    </row>
    <row r="163" spans="2:39" ht="12.75">
      <c r="B163" s="196"/>
      <c r="C163" s="181"/>
      <c r="D163" s="276">
        <f t="shared" si="8"/>
        <v>0</v>
      </c>
      <c r="E163" s="277">
        <f t="shared" si="9"/>
        <v>0</v>
      </c>
      <c r="F163" s="180">
        <f>$C163*('ENTER HRS HERE'!F163)</f>
        <v>0</v>
      </c>
      <c r="G163" s="182">
        <f>$C163*1.5*('ENTER HRS HERE'!G163)</f>
        <v>0</v>
      </c>
      <c r="H163" s="183">
        <f>$C163*('ENTER HRS HERE'!H163)</f>
        <v>0</v>
      </c>
      <c r="I163" s="181">
        <f>$C163*1.5*('ENTER HRS HERE'!I163)</f>
        <v>0</v>
      </c>
      <c r="J163" s="183">
        <f>$C163*('ENTER HRS HERE'!J163)</f>
        <v>0</v>
      </c>
      <c r="K163" s="181">
        <f>$C163*1.5*('ENTER HRS HERE'!K163)</f>
        <v>0</v>
      </c>
      <c r="L163" s="183">
        <f>$C163*('ENTER HRS HERE'!L163)</f>
        <v>0</v>
      </c>
      <c r="M163" s="181">
        <f>$C163*1.5*('ENTER HRS HERE'!M163)</f>
        <v>0</v>
      </c>
      <c r="N163" s="183">
        <f>$C163*('ENTER HRS HERE'!N163)</f>
        <v>0</v>
      </c>
      <c r="O163" s="181">
        <f>$C163*1.5*('ENTER HRS HERE'!O163)</f>
        <v>0</v>
      </c>
      <c r="P163" s="183">
        <f>$C163*('ENTER HRS HERE'!P163)</f>
        <v>0</v>
      </c>
      <c r="Q163" s="181">
        <f>$C163*1.5*('ENTER HRS HERE'!Q163)</f>
        <v>0</v>
      </c>
      <c r="R163" s="183">
        <f>$C163*('ENTER HRS HERE'!R163)</f>
        <v>0</v>
      </c>
      <c r="S163" s="181">
        <f>$C163*1.5*('ENTER HRS HERE'!S163)</f>
        <v>0</v>
      </c>
      <c r="T163" s="183">
        <f>$C163*('ENTER HRS HERE'!T163)</f>
        <v>0</v>
      </c>
      <c r="U163" s="181">
        <f>$C163*1.5*('ENTER HRS HERE'!U163)</f>
        <v>0</v>
      </c>
      <c r="V163" s="183">
        <f>$C163*('ENTER HRS HERE'!V163)</f>
        <v>0</v>
      </c>
      <c r="W163" s="181">
        <f>$C163*1.5*('ENTER HRS HERE'!W163)</f>
        <v>0</v>
      </c>
      <c r="X163" s="183">
        <f>$C163*('ENTER HRS HERE'!X163)</f>
        <v>0</v>
      </c>
      <c r="Y163" s="181">
        <f>$C163*1.5*('ENTER HRS HERE'!Y163)</f>
        <v>0</v>
      </c>
      <c r="Z163" s="183">
        <f>$C163*('ENTER HRS HERE'!Z163)</f>
        <v>0</v>
      </c>
      <c r="AA163" s="181">
        <f>$C163*1.5*('ENTER HRS HERE'!AA163)</f>
        <v>0</v>
      </c>
      <c r="AB163" s="183">
        <f>$C163*('ENTER HRS HERE'!AB163)</f>
        <v>0</v>
      </c>
      <c r="AC163" s="181">
        <f>$C163*1.5*('ENTER HRS HERE'!AC163)</f>
        <v>0</v>
      </c>
      <c r="AD163" s="183">
        <f>$C163*('ENTER HRS HERE'!AD163)</f>
        <v>0</v>
      </c>
      <c r="AE163" s="181">
        <f>$C163*1.5*('ENTER HRS HERE'!AE163)</f>
        <v>0</v>
      </c>
      <c r="AF163" s="183">
        <f>$C163*('ENTER HRS HERE'!AF163)</f>
        <v>0</v>
      </c>
      <c r="AG163" s="181">
        <f>$C163*1.5*('ENTER HRS HERE'!AG163)</f>
        <v>0</v>
      </c>
      <c r="AH163" s="183">
        <f>$C163*('ENTER HRS HERE'!AH163)</f>
        <v>0</v>
      </c>
      <c r="AI163" s="181">
        <f>$C163*1.5*('ENTER HRS HERE'!AI163)</f>
        <v>0</v>
      </c>
      <c r="AJ163" s="183">
        <f>$C163*('ENTER HRS HERE'!AJ163)</f>
        <v>0</v>
      </c>
      <c r="AK163" s="181">
        <f>$C163*1.5*('ENTER HRS HERE'!AK163)</f>
        <v>0</v>
      </c>
      <c r="AL163" s="183">
        <f>$C163*('ENTER HRS HERE'!AL163)</f>
        <v>0</v>
      </c>
      <c r="AM163" s="181">
        <f>$C163*1.5*('ENTER HRS HERE'!AM163)</f>
        <v>0</v>
      </c>
    </row>
    <row r="164" spans="2:39" ht="12.75">
      <c r="B164" s="196"/>
      <c r="C164" s="181"/>
      <c r="D164" s="276">
        <f aca="true" t="shared" si="10" ref="D164:D195">SUM(F164,H164,J164,L164,N164,P164,R164,T164,V164,X164,Z164,AB164,AD164,AF164,AH164,AJ164,AL164)</f>
        <v>0</v>
      </c>
      <c r="E164" s="277">
        <f aca="true" t="shared" si="11" ref="E164:E195">SUM(G164,I164,K164,M164,O164,Q164,S164,U164,W164,Y164,AA164,AC164,AE164,AG164,AI164,AK164,AM164)</f>
        <v>0</v>
      </c>
      <c r="F164" s="180">
        <f>$C164*('ENTER HRS HERE'!F164)</f>
        <v>0</v>
      </c>
      <c r="G164" s="182">
        <f>$C164*1.5*('ENTER HRS HERE'!G164)</f>
        <v>0</v>
      </c>
      <c r="H164" s="183">
        <f>$C164*('ENTER HRS HERE'!H164)</f>
        <v>0</v>
      </c>
      <c r="I164" s="181">
        <f>$C164*1.5*('ENTER HRS HERE'!I164)</f>
        <v>0</v>
      </c>
      <c r="J164" s="183">
        <f>$C164*('ENTER HRS HERE'!J164)</f>
        <v>0</v>
      </c>
      <c r="K164" s="181">
        <f>$C164*1.5*('ENTER HRS HERE'!K164)</f>
        <v>0</v>
      </c>
      <c r="L164" s="183">
        <f>$C164*('ENTER HRS HERE'!L164)</f>
        <v>0</v>
      </c>
      <c r="M164" s="181">
        <f>$C164*1.5*('ENTER HRS HERE'!M164)</f>
        <v>0</v>
      </c>
      <c r="N164" s="183">
        <f>$C164*('ENTER HRS HERE'!N164)</f>
        <v>0</v>
      </c>
      <c r="O164" s="181">
        <f>$C164*1.5*('ENTER HRS HERE'!O164)</f>
        <v>0</v>
      </c>
      <c r="P164" s="183">
        <f>$C164*('ENTER HRS HERE'!P164)</f>
        <v>0</v>
      </c>
      <c r="Q164" s="181">
        <f>$C164*1.5*('ENTER HRS HERE'!Q164)</f>
        <v>0</v>
      </c>
      <c r="R164" s="183">
        <f>$C164*('ENTER HRS HERE'!R164)</f>
        <v>0</v>
      </c>
      <c r="S164" s="181">
        <f>$C164*1.5*('ENTER HRS HERE'!S164)</f>
        <v>0</v>
      </c>
      <c r="T164" s="183">
        <f>$C164*('ENTER HRS HERE'!T164)</f>
        <v>0</v>
      </c>
      <c r="U164" s="181">
        <f>$C164*1.5*('ENTER HRS HERE'!U164)</f>
        <v>0</v>
      </c>
      <c r="V164" s="183">
        <f>$C164*('ENTER HRS HERE'!V164)</f>
        <v>0</v>
      </c>
      <c r="W164" s="181">
        <f>$C164*1.5*('ENTER HRS HERE'!W164)</f>
        <v>0</v>
      </c>
      <c r="X164" s="183">
        <f>$C164*('ENTER HRS HERE'!X164)</f>
        <v>0</v>
      </c>
      <c r="Y164" s="181">
        <f>$C164*1.5*('ENTER HRS HERE'!Y164)</f>
        <v>0</v>
      </c>
      <c r="Z164" s="183">
        <f>$C164*('ENTER HRS HERE'!Z164)</f>
        <v>0</v>
      </c>
      <c r="AA164" s="181">
        <f>$C164*1.5*('ENTER HRS HERE'!AA164)</f>
        <v>0</v>
      </c>
      <c r="AB164" s="183">
        <f>$C164*('ENTER HRS HERE'!AB164)</f>
        <v>0</v>
      </c>
      <c r="AC164" s="181">
        <f>$C164*1.5*('ENTER HRS HERE'!AC164)</f>
        <v>0</v>
      </c>
      <c r="AD164" s="183">
        <f>$C164*('ENTER HRS HERE'!AD164)</f>
        <v>0</v>
      </c>
      <c r="AE164" s="181">
        <f>$C164*1.5*('ENTER HRS HERE'!AE164)</f>
        <v>0</v>
      </c>
      <c r="AF164" s="183">
        <f>$C164*('ENTER HRS HERE'!AF164)</f>
        <v>0</v>
      </c>
      <c r="AG164" s="181">
        <f>$C164*1.5*('ENTER HRS HERE'!AG164)</f>
        <v>0</v>
      </c>
      <c r="AH164" s="183">
        <f>$C164*('ENTER HRS HERE'!AH164)</f>
        <v>0</v>
      </c>
      <c r="AI164" s="181">
        <f>$C164*1.5*('ENTER HRS HERE'!AI164)</f>
        <v>0</v>
      </c>
      <c r="AJ164" s="183">
        <f>$C164*('ENTER HRS HERE'!AJ164)</f>
        <v>0</v>
      </c>
      <c r="AK164" s="181">
        <f>$C164*1.5*('ENTER HRS HERE'!AK164)</f>
        <v>0</v>
      </c>
      <c r="AL164" s="183">
        <f>$C164*('ENTER HRS HERE'!AL164)</f>
        <v>0</v>
      </c>
      <c r="AM164" s="181">
        <f>$C164*1.5*('ENTER HRS HERE'!AM164)</f>
        <v>0</v>
      </c>
    </row>
    <row r="165" spans="2:39" ht="12.75">
      <c r="B165" s="196"/>
      <c r="C165" s="181"/>
      <c r="D165" s="276">
        <f t="shared" si="10"/>
        <v>0</v>
      </c>
      <c r="E165" s="277">
        <f t="shared" si="11"/>
        <v>0</v>
      </c>
      <c r="F165" s="180">
        <f>$C165*('ENTER HRS HERE'!F165)</f>
        <v>0</v>
      </c>
      <c r="G165" s="182">
        <f>$C165*1.5*('ENTER HRS HERE'!G165)</f>
        <v>0</v>
      </c>
      <c r="H165" s="183">
        <f>$C165*('ENTER HRS HERE'!H165)</f>
        <v>0</v>
      </c>
      <c r="I165" s="181">
        <f>$C165*1.5*('ENTER HRS HERE'!I165)</f>
        <v>0</v>
      </c>
      <c r="J165" s="183">
        <f>$C165*('ENTER HRS HERE'!J165)</f>
        <v>0</v>
      </c>
      <c r="K165" s="181">
        <f>$C165*1.5*('ENTER HRS HERE'!K165)</f>
        <v>0</v>
      </c>
      <c r="L165" s="183">
        <f>$C165*('ENTER HRS HERE'!L165)</f>
        <v>0</v>
      </c>
      <c r="M165" s="181">
        <f>$C165*1.5*('ENTER HRS HERE'!M165)</f>
        <v>0</v>
      </c>
      <c r="N165" s="183">
        <f>$C165*('ENTER HRS HERE'!N165)</f>
        <v>0</v>
      </c>
      <c r="O165" s="181">
        <f>$C165*1.5*('ENTER HRS HERE'!O165)</f>
        <v>0</v>
      </c>
      <c r="P165" s="183">
        <f>$C165*('ENTER HRS HERE'!P165)</f>
        <v>0</v>
      </c>
      <c r="Q165" s="181">
        <f>$C165*1.5*('ENTER HRS HERE'!Q165)</f>
        <v>0</v>
      </c>
      <c r="R165" s="183">
        <f>$C165*('ENTER HRS HERE'!R165)</f>
        <v>0</v>
      </c>
      <c r="S165" s="181">
        <f>$C165*1.5*('ENTER HRS HERE'!S165)</f>
        <v>0</v>
      </c>
      <c r="T165" s="183">
        <f>$C165*('ENTER HRS HERE'!T165)</f>
        <v>0</v>
      </c>
      <c r="U165" s="181">
        <f>$C165*1.5*('ENTER HRS HERE'!U165)</f>
        <v>0</v>
      </c>
      <c r="V165" s="183">
        <f>$C165*('ENTER HRS HERE'!V165)</f>
        <v>0</v>
      </c>
      <c r="W165" s="181">
        <f>$C165*1.5*('ENTER HRS HERE'!W165)</f>
        <v>0</v>
      </c>
      <c r="X165" s="183">
        <f>$C165*('ENTER HRS HERE'!X165)</f>
        <v>0</v>
      </c>
      <c r="Y165" s="181">
        <f>$C165*1.5*('ENTER HRS HERE'!Y165)</f>
        <v>0</v>
      </c>
      <c r="Z165" s="183">
        <f>$C165*('ENTER HRS HERE'!Z165)</f>
        <v>0</v>
      </c>
      <c r="AA165" s="181">
        <f>$C165*1.5*('ENTER HRS HERE'!AA165)</f>
        <v>0</v>
      </c>
      <c r="AB165" s="183">
        <f>$C165*('ENTER HRS HERE'!AB165)</f>
        <v>0</v>
      </c>
      <c r="AC165" s="181">
        <f>$C165*1.5*('ENTER HRS HERE'!AC165)</f>
        <v>0</v>
      </c>
      <c r="AD165" s="183">
        <f>$C165*('ENTER HRS HERE'!AD165)</f>
        <v>0</v>
      </c>
      <c r="AE165" s="181">
        <f>$C165*1.5*('ENTER HRS HERE'!AE165)</f>
        <v>0</v>
      </c>
      <c r="AF165" s="183">
        <f>$C165*('ENTER HRS HERE'!AF165)</f>
        <v>0</v>
      </c>
      <c r="AG165" s="181">
        <f>$C165*1.5*('ENTER HRS HERE'!AG165)</f>
        <v>0</v>
      </c>
      <c r="AH165" s="183">
        <f>$C165*('ENTER HRS HERE'!AH165)</f>
        <v>0</v>
      </c>
      <c r="AI165" s="181">
        <f>$C165*1.5*('ENTER HRS HERE'!AI165)</f>
        <v>0</v>
      </c>
      <c r="AJ165" s="183">
        <f>$C165*('ENTER HRS HERE'!AJ165)</f>
        <v>0</v>
      </c>
      <c r="AK165" s="181">
        <f>$C165*1.5*('ENTER HRS HERE'!AK165)</f>
        <v>0</v>
      </c>
      <c r="AL165" s="183">
        <f>$C165*('ENTER HRS HERE'!AL165)</f>
        <v>0</v>
      </c>
      <c r="AM165" s="181">
        <f>$C165*1.5*('ENTER HRS HERE'!AM165)</f>
        <v>0</v>
      </c>
    </row>
    <row r="166" spans="2:39" ht="12.75">
      <c r="B166" s="196"/>
      <c r="C166" s="181"/>
      <c r="D166" s="276">
        <f t="shared" si="10"/>
        <v>0</v>
      </c>
      <c r="E166" s="277">
        <f t="shared" si="11"/>
        <v>0</v>
      </c>
      <c r="F166" s="180">
        <f>$C166*('ENTER HRS HERE'!F166)</f>
        <v>0</v>
      </c>
      <c r="G166" s="182">
        <f>$C166*1.5*('ENTER HRS HERE'!G166)</f>
        <v>0</v>
      </c>
      <c r="H166" s="183">
        <f>$C166*('ENTER HRS HERE'!H166)</f>
        <v>0</v>
      </c>
      <c r="I166" s="181">
        <f>$C166*1.5*('ENTER HRS HERE'!I166)</f>
        <v>0</v>
      </c>
      <c r="J166" s="183">
        <f>$C166*('ENTER HRS HERE'!J166)</f>
        <v>0</v>
      </c>
      <c r="K166" s="181">
        <f>$C166*1.5*('ENTER HRS HERE'!K166)</f>
        <v>0</v>
      </c>
      <c r="L166" s="183">
        <f>$C166*('ENTER HRS HERE'!L166)</f>
        <v>0</v>
      </c>
      <c r="M166" s="181">
        <f>$C166*1.5*('ENTER HRS HERE'!M166)</f>
        <v>0</v>
      </c>
      <c r="N166" s="183">
        <f>$C166*('ENTER HRS HERE'!N166)</f>
        <v>0</v>
      </c>
      <c r="O166" s="181">
        <f>$C166*1.5*('ENTER HRS HERE'!O166)</f>
        <v>0</v>
      </c>
      <c r="P166" s="183">
        <f>$C166*('ENTER HRS HERE'!P166)</f>
        <v>0</v>
      </c>
      <c r="Q166" s="181">
        <f>$C166*1.5*('ENTER HRS HERE'!Q166)</f>
        <v>0</v>
      </c>
      <c r="R166" s="183">
        <f>$C166*('ENTER HRS HERE'!R166)</f>
        <v>0</v>
      </c>
      <c r="S166" s="181">
        <f>$C166*1.5*('ENTER HRS HERE'!S166)</f>
        <v>0</v>
      </c>
      <c r="T166" s="183">
        <f>$C166*('ENTER HRS HERE'!T166)</f>
        <v>0</v>
      </c>
      <c r="U166" s="181">
        <f>$C166*1.5*('ENTER HRS HERE'!U166)</f>
        <v>0</v>
      </c>
      <c r="V166" s="183">
        <f>$C166*('ENTER HRS HERE'!V166)</f>
        <v>0</v>
      </c>
      <c r="W166" s="181">
        <f>$C166*1.5*('ENTER HRS HERE'!W166)</f>
        <v>0</v>
      </c>
      <c r="X166" s="183">
        <f>$C166*('ENTER HRS HERE'!X166)</f>
        <v>0</v>
      </c>
      <c r="Y166" s="181">
        <f>$C166*1.5*('ENTER HRS HERE'!Y166)</f>
        <v>0</v>
      </c>
      <c r="Z166" s="183">
        <f>$C166*('ENTER HRS HERE'!Z166)</f>
        <v>0</v>
      </c>
      <c r="AA166" s="181">
        <f>$C166*1.5*('ENTER HRS HERE'!AA166)</f>
        <v>0</v>
      </c>
      <c r="AB166" s="183">
        <f>$C166*('ENTER HRS HERE'!AB166)</f>
        <v>0</v>
      </c>
      <c r="AC166" s="181">
        <f>$C166*1.5*('ENTER HRS HERE'!AC166)</f>
        <v>0</v>
      </c>
      <c r="AD166" s="183">
        <f>$C166*('ENTER HRS HERE'!AD166)</f>
        <v>0</v>
      </c>
      <c r="AE166" s="181">
        <f>$C166*1.5*('ENTER HRS HERE'!AE166)</f>
        <v>0</v>
      </c>
      <c r="AF166" s="183">
        <f>$C166*('ENTER HRS HERE'!AF166)</f>
        <v>0</v>
      </c>
      <c r="AG166" s="181">
        <f>$C166*1.5*('ENTER HRS HERE'!AG166)</f>
        <v>0</v>
      </c>
      <c r="AH166" s="183">
        <f>$C166*('ENTER HRS HERE'!AH166)</f>
        <v>0</v>
      </c>
      <c r="AI166" s="181">
        <f>$C166*1.5*('ENTER HRS HERE'!AI166)</f>
        <v>0</v>
      </c>
      <c r="AJ166" s="183">
        <f>$C166*('ENTER HRS HERE'!AJ166)</f>
        <v>0</v>
      </c>
      <c r="AK166" s="181">
        <f>$C166*1.5*('ENTER HRS HERE'!AK166)</f>
        <v>0</v>
      </c>
      <c r="AL166" s="183">
        <f>$C166*('ENTER HRS HERE'!AL166)</f>
        <v>0</v>
      </c>
      <c r="AM166" s="181">
        <f>$C166*1.5*('ENTER HRS HERE'!AM166)</f>
        <v>0</v>
      </c>
    </row>
    <row r="167" spans="2:39" ht="12.75">
      <c r="B167" s="196"/>
      <c r="C167" s="185"/>
      <c r="D167" s="276">
        <f t="shared" si="10"/>
        <v>0</v>
      </c>
      <c r="E167" s="277">
        <f t="shared" si="11"/>
        <v>0</v>
      </c>
      <c r="F167" s="180">
        <f>$C167*('ENTER HRS HERE'!F167)</f>
        <v>0</v>
      </c>
      <c r="G167" s="182">
        <f>$C167*1.5*('ENTER HRS HERE'!G167)</f>
        <v>0</v>
      </c>
      <c r="H167" s="183">
        <f>$C167*('ENTER HRS HERE'!H167)</f>
        <v>0</v>
      </c>
      <c r="I167" s="181">
        <f>$C167*1.5*('ENTER HRS HERE'!I167)</f>
        <v>0</v>
      </c>
      <c r="J167" s="183">
        <f>$C167*('ENTER HRS HERE'!J167)</f>
        <v>0</v>
      </c>
      <c r="K167" s="181">
        <f>$C167*1.5*('ENTER HRS HERE'!K167)</f>
        <v>0</v>
      </c>
      <c r="L167" s="183">
        <f>$C167*('ENTER HRS HERE'!L167)</f>
        <v>0</v>
      </c>
      <c r="M167" s="181">
        <f>$C167*1.5*('ENTER HRS HERE'!M167)</f>
        <v>0</v>
      </c>
      <c r="N167" s="183">
        <f>$C167*('ENTER HRS HERE'!N167)</f>
        <v>0</v>
      </c>
      <c r="O167" s="181">
        <f>$C167*1.5*('ENTER HRS HERE'!O167)</f>
        <v>0</v>
      </c>
      <c r="P167" s="183">
        <f>$C167*('ENTER HRS HERE'!P167)</f>
        <v>0</v>
      </c>
      <c r="Q167" s="181">
        <f>$C167*1.5*('ENTER HRS HERE'!Q167)</f>
        <v>0</v>
      </c>
      <c r="R167" s="183">
        <f>$C167*('ENTER HRS HERE'!R167)</f>
        <v>0</v>
      </c>
      <c r="S167" s="181">
        <f>$C167*1.5*('ENTER HRS HERE'!S167)</f>
        <v>0</v>
      </c>
      <c r="T167" s="183">
        <f>$C167*('ENTER HRS HERE'!T167)</f>
        <v>0</v>
      </c>
      <c r="U167" s="181">
        <f>$C167*1.5*('ENTER HRS HERE'!U167)</f>
        <v>0</v>
      </c>
      <c r="V167" s="183">
        <f>$C167*('ENTER HRS HERE'!V167)</f>
        <v>0</v>
      </c>
      <c r="W167" s="181">
        <f>$C167*1.5*('ENTER HRS HERE'!W167)</f>
        <v>0</v>
      </c>
      <c r="X167" s="183">
        <f>$C167*('ENTER HRS HERE'!X167)</f>
        <v>0</v>
      </c>
      <c r="Y167" s="181">
        <f>$C167*1.5*('ENTER HRS HERE'!Y167)</f>
        <v>0</v>
      </c>
      <c r="Z167" s="183">
        <f>$C167*('ENTER HRS HERE'!Z167)</f>
        <v>0</v>
      </c>
      <c r="AA167" s="181">
        <f>$C167*1.5*('ENTER HRS HERE'!AA167)</f>
        <v>0</v>
      </c>
      <c r="AB167" s="183">
        <f>$C167*('ENTER HRS HERE'!AB167)</f>
        <v>0</v>
      </c>
      <c r="AC167" s="181">
        <f>$C167*1.5*('ENTER HRS HERE'!AC167)</f>
        <v>0</v>
      </c>
      <c r="AD167" s="183">
        <f>$C167*('ENTER HRS HERE'!AD167)</f>
        <v>0</v>
      </c>
      <c r="AE167" s="181">
        <f>$C167*1.5*('ENTER HRS HERE'!AE167)</f>
        <v>0</v>
      </c>
      <c r="AF167" s="183">
        <f>$C167*('ENTER HRS HERE'!AF167)</f>
        <v>0</v>
      </c>
      <c r="AG167" s="181">
        <f>$C167*1.5*('ENTER HRS HERE'!AG167)</f>
        <v>0</v>
      </c>
      <c r="AH167" s="183">
        <f>$C167*('ENTER HRS HERE'!AH167)</f>
        <v>0</v>
      </c>
      <c r="AI167" s="181">
        <f>$C167*1.5*('ENTER HRS HERE'!AI167)</f>
        <v>0</v>
      </c>
      <c r="AJ167" s="183">
        <f>$C167*('ENTER HRS HERE'!AJ167)</f>
        <v>0</v>
      </c>
      <c r="AK167" s="181">
        <f>$C167*1.5*('ENTER HRS HERE'!AK167)</f>
        <v>0</v>
      </c>
      <c r="AL167" s="183">
        <f>$C167*('ENTER HRS HERE'!AL167)</f>
        <v>0</v>
      </c>
      <c r="AM167" s="181">
        <f>$C167*1.5*('ENTER HRS HERE'!AM167)</f>
        <v>0</v>
      </c>
    </row>
    <row r="168" spans="2:39" ht="12.75">
      <c r="B168" s="196"/>
      <c r="C168" s="181"/>
      <c r="D168" s="276">
        <f t="shared" si="10"/>
        <v>0</v>
      </c>
      <c r="E168" s="277">
        <f t="shared" si="11"/>
        <v>0</v>
      </c>
      <c r="F168" s="180">
        <f>$C168*('ENTER HRS HERE'!F168)</f>
        <v>0</v>
      </c>
      <c r="G168" s="182">
        <f>$C168*1.5*('ENTER HRS HERE'!G168)</f>
        <v>0</v>
      </c>
      <c r="H168" s="183">
        <f>$C168*('ENTER HRS HERE'!H168)</f>
        <v>0</v>
      </c>
      <c r="I168" s="181">
        <f>$C168*1.5*('ENTER HRS HERE'!I168)</f>
        <v>0</v>
      </c>
      <c r="J168" s="183">
        <f>$C168*('ENTER HRS HERE'!J168)</f>
        <v>0</v>
      </c>
      <c r="K168" s="181">
        <f>$C168*1.5*('ENTER HRS HERE'!K168)</f>
        <v>0</v>
      </c>
      <c r="L168" s="183">
        <f>$C168*('ENTER HRS HERE'!L168)</f>
        <v>0</v>
      </c>
      <c r="M168" s="181">
        <f>$C168*1.5*('ENTER HRS HERE'!M168)</f>
        <v>0</v>
      </c>
      <c r="N168" s="183">
        <f>$C168*('ENTER HRS HERE'!N168)</f>
        <v>0</v>
      </c>
      <c r="O168" s="181">
        <f>$C168*1.5*('ENTER HRS HERE'!O168)</f>
        <v>0</v>
      </c>
      <c r="P168" s="183">
        <f>$C168*('ENTER HRS HERE'!P168)</f>
        <v>0</v>
      </c>
      <c r="Q168" s="181">
        <f>$C168*1.5*('ENTER HRS HERE'!Q168)</f>
        <v>0</v>
      </c>
      <c r="R168" s="183">
        <f>$C168*('ENTER HRS HERE'!R168)</f>
        <v>0</v>
      </c>
      <c r="S168" s="181">
        <f>$C168*1.5*('ENTER HRS HERE'!S168)</f>
        <v>0</v>
      </c>
      <c r="T168" s="183">
        <f>$C168*('ENTER HRS HERE'!T168)</f>
        <v>0</v>
      </c>
      <c r="U168" s="181">
        <f>$C168*1.5*('ENTER HRS HERE'!U168)</f>
        <v>0</v>
      </c>
      <c r="V168" s="183">
        <f>$C168*('ENTER HRS HERE'!V168)</f>
        <v>0</v>
      </c>
      <c r="W168" s="181">
        <f>$C168*1.5*('ENTER HRS HERE'!W168)</f>
        <v>0</v>
      </c>
      <c r="X168" s="183">
        <f>$C168*('ENTER HRS HERE'!X168)</f>
        <v>0</v>
      </c>
      <c r="Y168" s="181">
        <f>$C168*1.5*('ENTER HRS HERE'!Y168)</f>
        <v>0</v>
      </c>
      <c r="Z168" s="183">
        <f>$C168*('ENTER HRS HERE'!Z168)</f>
        <v>0</v>
      </c>
      <c r="AA168" s="181">
        <f>$C168*1.5*('ENTER HRS HERE'!AA168)</f>
        <v>0</v>
      </c>
      <c r="AB168" s="183">
        <f>$C168*('ENTER HRS HERE'!AB168)</f>
        <v>0</v>
      </c>
      <c r="AC168" s="181">
        <f>$C168*1.5*('ENTER HRS HERE'!AC168)</f>
        <v>0</v>
      </c>
      <c r="AD168" s="183">
        <f>$C168*('ENTER HRS HERE'!AD168)</f>
        <v>0</v>
      </c>
      <c r="AE168" s="181">
        <f>$C168*1.5*('ENTER HRS HERE'!AE168)</f>
        <v>0</v>
      </c>
      <c r="AF168" s="183">
        <f>$C168*('ENTER HRS HERE'!AF168)</f>
        <v>0</v>
      </c>
      <c r="AG168" s="181">
        <f>$C168*1.5*('ENTER HRS HERE'!AG168)</f>
        <v>0</v>
      </c>
      <c r="AH168" s="183">
        <f>$C168*('ENTER HRS HERE'!AH168)</f>
        <v>0</v>
      </c>
      <c r="AI168" s="181">
        <f>$C168*1.5*('ENTER HRS HERE'!AI168)</f>
        <v>0</v>
      </c>
      <c r="AJ168" s="183">
        <f>$C168*('ENTER HRS HERE'!AJ168)</f>
        <v>0</v>
      </c>
      <c r="AK168" s="181">
        <f>$C168*1.5*('ENTER HRS HERE'!AK168)</f>
        <v>0</v>
      </c>
      <c r="AL168" s="183">
        <f>$C168*('ENTER HRS HERE'!AL168)</f>
        <v>0</v>
      </c>
      <c r="AM168" s="181">
        <f>$C168*1.5*('ENTER HRS HERE'!AM168)</f>
        <v>0</v>
      </c>
    </row>
    <row r="169" spans="2:39" ht="12.75">
      <c r="B169" s="196"/>
      <c r="C169" s="181"/>
      <c r="D169" s="276">
        <f t="shared" si="10"/>
        <v>0</v>
      </c>
      <c r="E169" s="277">
        <f t="shared" si="11"/>
        <v>0</v>
      </c>
      <c r="F169" s="180">
        <f>$C169*('ENTER HRS HERE'!F169)</f>
        <v>0</v>
      </c>
      <c r="G169" s="182">
        <f>$C169*1.5*('ENTER HRS HERE'!G169)</f>
        <v>0</v>
      </c>
      <c r="H169" s="183">
        <f>$C169*('ENTER HRS HERE'!H169)</f>
        <v>0</v>
      </c>
      <c r="I169" s="181">
        <f>$C169*1.5*('ENTER HRS HERE'!I169)</f>
        <v>0</v>
      </c>
      <c r="J169" s="183">
        <f>$C169*('ENTER HRS HERE'!J169)</f>
        <v>0</v>
      </c>
      <c r="K169" s="181">
        <f>$C169*1.5*('ENTER HRS HERE'!K169)</f>
        <v>0</v>
      </c>
      <c r="L169" s="183">
        <f>$C169*('ENTER HRS HERE'!L169)</f>
        <v>0</v>
      </c>
      <c r="M169" s="181">
        <f>$C169*1.5*('ENTER HRS HERE'!M169)</f>
        <v>0</v>
      </c>
      <c r="N169" s="183">
        <f>$C169*('ENTER HRS HERE'!N169)</f>
        <v>0</v>
      </c>
      <c r="O169" s="181">
        <f>$C169*1.5*('ENTER HRS HERE'!O169)</f>
        <v>0</v>
      </c>
      <c r="P169" s="183">
        <f>$C169*('ENTER HRS HERE'!P169)</f>
        <v>0</v>
      </c>
      <c r="Q169" s="181">
        <f>$C169*1.5*('ENTER HRS HERE'!Q169)</f>
        <v>0</v>
      </c>
      <c r="R169" s="183">
        <f>$C169*('ENTER HRS HERE'!R169)</f>
        <v>0</v>
      </c>
      <c r="S169" s="181">
        <f>$C169*1.5*('ENTER HRS HERE'!S169)</f>
        <v>0</v>
      </c>
      <c r="T169" s="183">
        <f>$C169*('ENTER HRS HERE'!T169)</f>
        <v>0</v>
      </c>
      <c r="U169" s="181">
        <f>$C169*1.5*('ENTER HRS HERE'!U169)</f>
        <v>0</v>
      </c>
      <c r="V169" s="183">
        <f>$C169*('ENTER HRS HERE'!V169)</f>
        <v>0</v>
      </c>
      <c r="W169" s="181">
        <f>$C169*1.5*('ENTER HRS HERE'!W169)</f>
        <v>0</v>
      </c>
      <c r="X169" s="183">
        <f>$C169*('ENTER HRS HERE'!X169)</f>
        <v>0</v>
      </c>
      <c r="Y169" s="181">
        <f>$C169*1.5*('ENTER HRS HERE'!Y169)</f>
        <v>0</v>
      </c>
      <c r="Z169" s="183">
        <f>$C169*('ENTER HRS HERE'!Z169)</f>
        <v>0</v>
      </c>
      <c r="AA169" s="181">
        <f>$C169*1.5*('ENTER HRS HERE'!AA169)</f>
        <v>0</v>
      </c>
      <c r="AB169" s="183">
        <f>$C169*('ENTER HRS HERE'!AB169)</f>
        <v>0</v>
      </c>
      <c r="AC169" s="181">
        <f>$C169*1.5*('ENTER HRS HERE'!AC169)</f>
        <v>0</v>
      </c>
      <c r="AD169" s="183">
        <f>$C169*('ENTER HRS HERE'!AD169)</f>
        <v>0</v>
      </c>
      <c r="AE169" s="181">
        <f>$C169*1.5*('ENTER HRS HERE'!AE169)</f>
        <v>0</v>
      </c>
      <c r="AF169" s="183">
        <f>$C169*('ENTER HRS HERE'!AF169)</f>
        <v>0</v>
      </c>
      <c r="AG169" s="181">
        <f>$C169*1.5*('ENTER HRS HERE'!AG169)</f>
        <v>0</v>
      </c>
      <c r="AH169" s="183">
        <f>$C169*('ENTER HRS HERE'!AH169)</f>
        <v>0</v>
      </c>
      <c r="AI169" s="181">
        <f>$C169*1.5*('ENTER HRS HERE'!AI169)</f>
        <v>0</v>
      </c>
      <c r="AJ169" s="183">
        <f>$C169*('ENTER HRS HERE'!AJ169)</f>
        <v>0</v>
      </c>
      <c r="AK169" s="181">
        <f>$C169*1.5*('ENTER HRS HERE'!AK169)</f>
        <v>0</v>
      </c>
      <c r="AL169" s="183">
        <f>$C169*('ENTER HRS HERE'!AL169)</f>
        <v>0</v>
      </c>
      <c r="AM169" s="181">
        <f>$C169*1.5*('ENTER HRS HERE'!AM169)</f>
        <v>0</v>
      </c>
    </row>
    <row r="170" spans="2:39" ht="12.75">
      <c r="B170" s="196"/>
      <c r="C170" s="181"/>
      <c r="D170" s="276">
        <f t="shared" si="10"/>
        <v>0</v>
      </c>
      <c r="E170" s="277">
        <f t="shared" si="11"/>
        <v>0</v>
      </c>
      <c r="F170" s="180">
        <f>$C170*('ENTER HRS HERE'!F170)</f>
        <v>0</v>
      </c>
      <c r="G170" s="182">
        <f>$C170*1.5*('ENTER HRS HERE'!G170)</f>
        <v>0</v>
      </c>
      <c r="H170" s="183">
        <f>$C170*('ENTER HRS HERE'!H170)</f>
        <v>0</v>
      </c>
      <c r="I170" s="181">
        <f>$C170*1.5*('ENTER HRS HERE'!I170)</f>
        <v>0</v>
      </c>
      <c r="J170" s="183">
        <f>$C170*('ENTER HRS HERE'!J170)</f>
        <v>0</v>
      </c>
      <c r="K170" s="181">
        <f>$C170*1.5*('ENTER HRS HERE'!K170)</f>
        <v>0</v>
      </c>
      <c r="L170" s="183">
        <f>$C170*('ENTER HRS HERE'!L170)</f>
        <v>0</v>
      </c>
      <c r="M170" s="181">
        <f>$C170*1.5*('ENTER HRS HERE'!M170)</f>
        <v>0</v>
      </c>
      <c r="N170" s="183">
        <f>$C170*('ENTER HRS HERE'!N170)</f>
        <v>0</v>
      </c>
      <c r="O170" s="181">
        <f>$C170*1.5*('ENTER HRS HERE'!O170)</f>
        <v>0</v>
      </c>
      <c r="P170" s="183">
        <f>$C170*('ENTER HRS HERE'!P170)</f>
        <v>0</v>
      </c>
      <c r="Q170" s="181">
        <f>$C170*1.5*('ENTER HRS HERE'!Q170)</f>
        <v>0</v>
      </c>
      <c r="R170" s="183">
        <f>$C170*('ENTER HRS HERE'!R170)</f>
        <v>0</v>
      </c>
      <c r="S170" s="181">
        <f>$C170*1.5*('ENTER HRS HERE'!S170)</f>
        <v>0</v>
      </c>
      <c r="T170" s="183">
        <f>$C170*('ENTER HRS HERE'!T170)</f>
        <v>0</v>
      </c>
      <c r="U170" s="181">
        <f>$C170*1.5*('ENTER HRS HERE'!U170)</f>
        <v>0</v>
      </c>
      <c r="V170" s="183">
        <f>$C170*('ENTER HRS HERE'!V170)</f>
        <v>0</v>
      </c>
      <c r="W170" s="181">
        <f>$C170*1.5*('ENTER HRS HERE'!W170)</f>
        <v>0</v>
      </c>
      <c r="X170" s="183">
        <f>$C170*('ENTER HRS HERE'!X170)</f>
        <v>0</v>
      </c>
      <c r="Y170" s="181">
        <f>$C170*1.5*('ENTER HRS HERE'!Y170)</f>
        <v>0</v>
      </c>
      <c r="Z170" s="183">
        <f>$C170*('ENTER HRS HERE'!Z170)</f>
        <v>0</v>
      </c>
      <c r="AA170" s="181">
        <f>$C170*1.5*('ENTER HRS HERE'!AA170)</f>
        <v>0</v>
      </c>
      <c r="AB170" s="183">
        <f>$C170*('ENTER HRS HERE'!AB170)</f>
        <v>0</v>
      </c>
      <c r="AC170" s="181">
        <f>$C170*1.5*('ENTER HRS HERE'!AC170)</f>
        <v>0</v>
      </c>
      <c r="AD170" s="183">
        <f>$C170*('ENTER HRS HERE'!AD170)</f>
        <v>0</v>
      </c>
      <c r="AE170" s="181">
        <f>$C170*1.5*('ENTER HRS HERE'!AE170)</f>
        <v>0</v>
      </c>
      <c r="AF170" s="183">
        <f>$C170*('ENTER HRS HERE'!AF170)</f>
        <v>0</v>
      </c>
      <c r="AG170" s="181">
        <f>$C170*1.5*('ENTER HRS HERE'!AG170)</f>
        <v>0</v>
      </c>
      <c r="AH170" s="183">
        <f>$C170*('ENTER HRS HERE'!AH170)</f>
        <v>0</v>
      </c>
      <c r="AI170" s="181">
        <f>$C170*1.5*('ENTER HRS HERE'!AI170)</f>
        <v>0</v>
      </c>
      <c r="AJ170" s="183">
        <f>$C170*('ENTER HRS HERE'!AJ170)</f>
        <v>0</v>
      </c>
      <c r="AK170" s="181">
        <f>$C170*1.5*('ENTER HRS HERE'!AK170)</f>
        <v>0</v>
      </c>
      <c r="AL170" s="183">
        <f>$C170*('ENTER HRS HERE'!AL170)</f>
        <v>0</v>
      </c>
      <c r="AM170" s="181">
        <f>$C170*1.5*('ENTER HRS HERE'!AM170)</f>
        <v>0</v>
      </c>
    </row>
    <row r="171" spans="2:39" ht="12.75">
      <c r="B171" s="196"/>
      <c r="C171" s="181"/>
      <c r="D171" s="276">
        <f t="shared" si="10"/>
        <v>0</v>
      </c>
      <c r="E171" s="277">
        <f t="shared" si="11"/>
        <v>0</v>
      </c>
      <c r="F171" s="180">
        <f>$C171*('ENTER HRS HERE'!F171)</f>
        <v>0</v>
      </c>
      <c r="G171" s="182">
        <f>$C171*1.5*('ENTER HRS HERE'!G171)</f>
        <v>0</v>
      </c>
      <c r="H171" s="183">
        <f>$C171*('ENTER HRS HERE'!H171)</f>
        <v>0</v>
      </c>
      <c r="I171" s="181">
        <f>$C171*1.5*('ENTER HRS HERE'!I171)</f>
        <v>0</v>
      </c>
      <c r="J171" s="183">
        <f>$C171*('ENTER HRS HERE'!J171)</f>
        <v>0</v>
      </c>
      <c r="K171" s="181">
        <f>$C171*1.5*('ENTER HRS HERE'!K171)</f>
        <v>0</v>
      </c>
      <c r="L171" s="183">
        <f>$C171*('ENTER HRS HERE'!L171)</f>
        <v>0</v>
      </c>
      <c r="M171" s="181">
        <f>$C171*1.5*('ENTER HRS HERE'!M171)</f>
        <v>0</v>
      </c>
      <c r="N171" s="183">
        <f>$C171*('ENTER HRS HERE'!N171)</f>
        <v>0</v>
      </c>
      <c r="O171" s="181">
        <f>$C171*1.5*('ENTER HRS HERE'!O171)</f>
        <v>0</v>
      </c>
      <c r="P171" s="183">
        <f>$C171*('ENTER HRS HERE'!P171)</f>
        <v>0</v>
      </c>
      <c r="Q171" s="181">
        <f>$C171*1.5*('ENTER HRS HERE'!Q171)</f>
        <v>0</v>
      </c>
      <c r="R171" s="183">
        <f>$C171*('ENTER HRS HERE'!R171)</f>
        <v>0</v>
      </c>
      <c r="S171" s="181">
        <f>$C171*1.5*('ENTER HRS HERE'!S171)</f>
        <v>0</v>
      </c>
      <c r="T171" s="183">
        <f>$C171*('ENTER HRS HERE'!T171)</f>
        <v>0</v>
      </c>
      <c r="U171" s="181">
        <f>$C171*1.5*('ENTER HRS HERE'!U171)</f>
        <v>0</v>
      </c>
      <c r="V171" s="183">
        <f>$C171*('ENTER HRS HERE'!V171)</f>
        <v>0</v>
      </c>
      <c r="W171" s="181">
        <f>$C171*1.5*('ENTER HRS HERE'!W171)</f>
        <v>0</v>
      </c>
      <c r="X171" s="183">
        <f>$C171*('ENTER HRS HERE'!X171)</f>
        <v>0</v>
      </c>
      <c r="Y171" s="181">
        <f>$C171*1.5*('ENTER HRS HERE'!Y171)</f>
        <v>0</v>
      </c>
      <c r="Z171" s="183">
        <f>$C171*('ENTER HRS HERE'!Z171)</f>
        <v>0</v>
      </c>
      <c r="AA171" s="181">
        <f>$C171*1.5*('ENTER HRS HERE'!AA171)</f>
        <v>0</v>
      </c>
      <c r="AB171" s="183">
        <f>$C171*('ENTER HRS HERE'!AB171)</f>
        <v>0</v>
      </c>
      <c r="AC171" s="181">
        <f>$C171*1.5*('ENTER HRS HERE'!AC171)</f>
        <v>0</v>
      </c>
      <c r="AD171" s="183">
        <f>$C171*('ENTER HRS HERE'!AD171)</f>
        <v>0</v>
      </c>
      <c r="AE171" s="181">
        <f>$C171*1.5*('ENTER HRS HERE'!AE171)</f>
        <v>0</v>
      </c>
      <c r="AF171" s="183">
        <f>$C171*('ENTER HRS HERE'!AF171)</f>
        <v>0</v>
      </c>
      <c r="AG171" s="181">
        <f>$C171*1.5*('ENTER HRS HERE'!AG171)</f>
        <v>0</v>
      </c>
      <c r="AH171" s="183">
        <f>$C171*('ENTER HRS HERE'!AH171)</f>
        <v>0</v>
      </c>
      <c r="AI171" s="181">
        <f>$C171*1.5*('ENTER HRS HERE'!AI171)</f>
        <v>0</v>
      </c>
      <c r="AJ171" s="183">
        <f>$C171*('ENTER HRS HERE'!AJ171)</f>
        <v>0</v>
      </c>
      <c r="AK171" s="181">
        <f>$C171*1.5*('ENTER HRS HERE'!AK171)</f>
        <v>0</v>
      </c>
      <c r="AL171" s="183">
        <f>$C171*('ENTER HRS HERE'!AL171)</f>
        <v>0</v>
      </c>
      <c r="AM171" s="181">
        <f>$C171*1.5*('ENTER HRS HERE'!AM171)</f>
        <v>0</v>
      </c>
    </row>
    <row r="172" spans="2:39" ht="12.75">
      <c r="B172" s="196"/>
      <c r="C172" s="181"/>
      <c r="D172" s="276">
        <f t="shared" si="10"/>
        <v>0</v>
      </c>
      <c r="E172" s="277">
        <f t="shared" si="11"/>
        <v>0</v>
      </c>
      <c r="F172" s="180">
        <f>$C172*('ENTER HRS HERE'!F172)</f>
        <v>0</v>
      </c>
      <c r="G172" s="182">
        <f>$C172*1.5*('ENTER HRS HERE'!G172)</f>
        <v>0</v>
      </c>
      <c r="H172" s="183">
        <f>$C172*('ENTER HRS HERE'!H172)</f>
        <v>0</v>
      </c>
      <c r="I172" s="181">
        <f>$C172*1.5*('ENTER HRS HERE'!I172)</f>
        <v>0</v>
      </c>
      <c r="J172" s="183">
        <f>$C172*('ENTER HRS HERE'!J172)</f>
        <v>0</v>
      </c>
      <c r="K172" s="181">
        <f>$C172*1.5*('ENTER HRS HERE'!K172)</f>
        <v>0</v>
      </c>
      <c r="L172" s="183">
        <f>$C172*('ENTER HRS HERE'!L172)</f>
        <v>0</v>
      </c>
      <c r="M172" s="181">
        <f>$C172*1.5*('ENTER HRS HERE'!M172)</f>
        <v>0</v>
      </c>
      <c r="N172" s="183">
        <f>$C172*('ENTER HRS HERE'!N172)</f>
        <v>0</v>
      </c>
      <c r="O172" s="181">
        <f>$C172*1.5*('ENTER HRS HERE'!O172)</f>
        <v>0</v>
      </c>
      <c r="P172" s="183">
        <f>$C172*('ENTER HRS HERE'!P172)</f>
        <v>0</v>
      </c>
      <c r="Q172" s="181">
        <f>$C172*1.5*('ENTER HRS HERE'!Q172)</f>
        <v>0</v>
      </c>
      <c r="R172" s="183">
        <f>$C172*('ENTER HRS HERE'!R172)</f>
        <v>0</v>
      </c>
      <c r="S172" s="181">
        <f>$C172*1.5*('ENTER HRS HERE'!S172)</f>
        <v>0</v>
      </c>
      <c r="T172" s="183">
        <f>$C172*('ENTER HRS HERE'!T172)</f>
        <v>0</v>
      </c>
      <c r="U172" s="181">
        <f>$C172*1.5*('ENTER HRS HERE'!U172)</f>
        <v>0</v>
      </c>
      <c r="V172" s="183">
        <f>$C172*('ENTER HRS HERE'!V172)</f>
        <v>0</v>
      </c>
      <c r="W172" s="181">
        <f>$C172*1.5*('ENTER HRS HERE'!W172)</f>
        <v>0</v>
      </c>
      <c r="X172" s="183">
        <f>$C172*('ENTER HRS HERE'!X172)</f>
        <v>0</v>
      </c>
      <c r="Y172" s="181">
        <f>$C172*1.5*('ENTER HRS HERE'!Y172)</f>
        <v>0</v>
      </c>
      <c r="Z172" s="183">
        <f>$C172*('ENTER HRS HERE'!Z172)</f>
        <v>0</v>
      </c>
      <c r="AA172" s="181">
        <f>$C172*1.5*('ENTER HRS HERE'!AA172)</f>
        <v>0</v>
      </c>
      <c r="AB172" s="183">
        <f>$C172*('ENTER HRS HERE'!AB172)</f>
        <v>0</v>
      </c>
      <c r="AC172" s="181">
        <f>$C172*1.5*('ENTER HRS HERE'!AC172)</f>
        <v>0</v>
      </c>
      <c r="AD172" s="183">
        <f>$C172*('ENTER HRS HERE'!AD172)</f>
        <v>0</v>
      </c>
      <c r="AE172" s="181">
        <f>$C172*1.5*('ENTER HRS HERE'!AE172)</f>
        <v>0</v>
      </c>
      <c r="AF172" s="183">
        <f>$C172*('ENTER HRS HERE'!AF172)</f>
        <v>0</v>
      </c>
      <c r="AG172" s="181">
        <f>$C172*1.5*('ENTER HRS HERE'!AG172)</f>
        <v>0</v>
      </c>
      <c r="AH172" s="183">
        <f>$C172*('ENTER HRS HERE'!AH172)</f>
        <v>0</v>
      </c>
      <c r="AI172" s="181">
        <f>$C172*1.5*('ENTER HRS HERE'!AI172)</f>
        <v>0</v>
      </c>
      <c r="AJ172" s="183">
        <f>$C172*('ENTER HRS HERE'!AJ172)</f>
        <v>0</v>
      </c>
      <c r="AK172" s="181">
        <f>$C172*1.5*('ENTER HRS HERE'!AK172)</f>
        <v>0</v>
      </c>
      <c r="AL172" s="183">
        <f>$C172*('ENTER HRS HERE'!AL172)</f>
        <v>0</v>
      </c>
      <c r="AM172" s="181">
        <f>$C172*1.5*('ENTER HRS HERE'!AM172)</f>
        <v>0</v>
      </c>
    </row>
    <row r="173" spans="2:39" ht="12.75">
      <c r="B173" s="196"/>
      <c r="C173" s="181"/>
      <c r="D173" s="276">
        <f t="shared" si="10"/>
        <v>0</v>
      </c>
      <c r="E173" s="277">
        <f t="shared" si="11"/>
        <v>0</v>
      </c>
      <c r="F173" s="180">
        <f>$C173*('ENTER HRS HERE'!F173)</f>
        <v>0</v>
      </c>
      <c r="G173" s="182">
        <f>$C173*1.5*('ENTER HRS HERE'!G173)</f>
        <v>0</v>
      </c>
      <c r="H173" s="183">
        <f>$C173*('ENTER HRS HERE'!H173)</f>
        <v>0</v>
      </c>
      <c r="I173" s="181">
        <f>$C173*1.5*('ENTER HRS HERE'!I173)</f>
        <v>0</v>
      </c>
      <c r="J173" s="183">
        <f>$C173*('ENTER HRS HERE'!J173)</f>
        <v>0</v>
      </c>
      <c r="K173" s="181">
        <f>$C173*1.5*('ENTER HRS HERE'!K173)</f>
        <v>0</v>
      </c>
      <c r="L173" s="183">
        <f>$C173*('ENTER HRS HERE'!L173)</f>
        <v>0</v>
      </c>
      <c r="M173" s="181">
        <f>$C173*1.5*('ENTER HRS HERE'!M173)</f>
        <v>0</v>
      </c>
      <c r="N173" s="183">
        <f>$C173*('ENTER HRS HERE'!N173)</f>
        <v>0</v>
      </c>
      <c r="O173" s="181">
        <f>$C173*1.5*('ENTER HRS HERE'!O173)</f>
        <v>0</v>
      </c>
      <c r="P173" s="183">
        <f>$C173*('ENTER HRS HERE'!P173)</f>
        <v>0</v>
      </c>
      <c r="Q173" s="181">
        <f>$C173*1.5*('ENTER HRS HERE'!Q173)</f>
        <v>0</v>
      </c>
      <c r="R173" s="183">
        <f>$C173*('ENTER HRS HERE'!R173)</f>
        <v>0</v>
      </c>
      <c r="S173" s="181">
        <f>$C173*1.5*('ENTER HRS HERE'!S173)</f>
        <v>0</v>
      </c>
      <c r="T173" s="183">
        <f>$C173*('ENTER HRS HERE'!T173)</f>
        <v>0</v>
      </c>
      <c r="U173" s="181">
        <f>$C173*1.5*('ENTER HRS HERE'!U173)</f>
        <v>0</v>
      </c>
      <c r="V173" s="183">
        <f>$C173*('ENTER HRS HERE'!V173)</f>
        <v>0</v>
      </c>
      <c r="W173" s="181">
        <f>$C173*1.5*('ENTER HRS HERE'!W173)</f>
        <v>0</v>
      </c>
      <c r="X173" s="183">
        <f>$C173*('ENTER HRS HERE'!X173)</f>
        <v>0</v>
      </c>
      <c r="Y173" s="181">
        <f>$C173*1.5*('ENTER HRS HERE'!Y173)</f>
        <v>0</v>
      </c>
      <c r="Z173" s="183">
        <f>$C173*('ENTER HRS HERE'!Z173)</f>
        <v>0</v>
      </c>
      <c r="AA173" s="181">
        <f>$C173*1.5*('ENTER HRS HERE'!AA173)</f>
        <v>0</v>
      </c>
      <c r="AB173" s="183">
        <f>$C173*('ENTER HRS HERE'!AB173)</f>
        <v>0</v>
      </c>
      <c r="AC173" s="181">
        <f>$C173*1.5*('ENTER HRS HERE'!AC173)</f>
        <v>0</v>
      </c>
      <c r="AD173" s="183">
        <f>$C173*('ENTER HRS HERE'!AD173)</f>
        <v>0</v>
      </c>
      <c r="AE173" s="181">
        <f>$C173*1.5*('ENTER HRS HERE'!AE173)</f>
        <v>0</v>
      </c>
      <c r="AF173" s="183">
        <f>$C173*('ENTER HRS HERE'!AF173)</f>
        <v>0</v>
      </c>
      <c r="AG173" s="181">
        <f>$C173*1.5*('ENTER HRS HERE'!AG173)</f>
        <v>0</v>
      </c>
      <c r="AH173" s="183">
        <f>$C173*('ENTER HRS HERE'!AH173)</f>
        <v>0</v>
      </c>
      <c r="AI173" s="181">
        <f>$C173*1.5*('ENTER HRS HERE'!AI173)</f>
        <v>0</v>
      </c>
      <c r="AJ173" s="183">
        <f>$C173*('ENTER HRS HERE'!AJ173)</f>
        <v>0</v>
      </c>
      <c r="AK173" s="181">
        <f>$C173*1.5*('ENTER HRS HERE'!AK173)</f>
        <v>0</v>
      </c>
      <c r="AL173" s="183">
        <f>$C173*('ENTER HRS HERE'!AL173)</f>
        <v>0</v>
      </c>
      <c r="AM173" s="181">
        <f>$C173*1.5*('ENTER HRS HERE'!AM173)</f>
        <v>0</v>
      </c>
    </row>
    <row r="174" spans="2:39" ht="12.75">
      <c r="B174" s="196"/>
      <c r="C174" s="181"/>
      <c r="D174" s="276">
        <f t="shared" si="10"/>
        <v>0</v>
      </c>
      <c r="E174" s="277">
        <f t="shared" si="11"/>
        <v>0</v>
      </c>
      <c r="F174" s="180">
        <f>$C174*('ENTER HRS HERE'!F174)</f>
        <v>0</v>
      </c>
      <c r="G174" s="182">
        <f>$C174*1.5*('ENTER HRS HERE'!G174)</f>
        <v>0</v>
      </c>
      <c r="H174" s="183">
        <f>$C174*('ENTER HRS HERE'!H174)</f>
        <v>0</v>
      </c>
      <c r="I174" s="181">
        <f>$C174*1.5*('ENTER HRS HERE'!I174)</f>
        <v>0</v>
      </c>
      <c r="J174" s="183">
        <f>$C174*('ENTER HRS HERE'!J174)</f>
        <v>0</v>
      </c>
      <c r="K174" s="181">
        <f>$C174*1.5*('ENTER HRS HERE'!K174)</f>
        <v>0</v>
      </c>
      <c r="L174" s="183">
        <f>$C174*('ENTER HRS HERE'!L174)</f>
        <v>0</v>
      </c>
      <c r="M174" s="181">
        <f>$C174*1.5*('ENTER HRS HERE'!M174)</f>
        <v>0</v>
      </c>
      <c r="N174" s="183">
        <f>$C174*('ENTER HRS HERE'!N174)</f>
        <v>0</v>
      </c>
      <c r="O174" s="181">
        <f>$C174*1.5*('ENTER HRS HERE'!O174)</f>
        <v>0</v>
      </c>
      <c r="P174" s="183">
        <f>$C174*('ENTER HRS HERE'!P174)</f>
        <v>0</v>
      </c>
      <c r="Q174" s="181">
        <f>$C174*1.5*('ENTER HRS HERE'!Q174)</f>
        <v>0</v>
      </c>
      <c r="R174" s="183">
        <f>$C174*('ENTER HRS HERE'!R174)</f>
        <v>0</v>
      </c>
      <c r="S174" s="181">
        <f>$C174*1.5*('ENTER HRS HERE'!S174)</f>
        <v>0</v>
      </c>
      <c r="T174" s="183">
        <f>$C174*('ENTER HRS HERE'!T174)</f>
        <v>0</v>
      </c>
      <c r="U174" s="181">
        <f>$C174*1.5*('ENTER HRS HERE'!U174)</f>
        <v>0</v>
      </c>
      <c r="V174" s="183">
        <f>$C174*('ENTER HRS HERE'!V174)</f>
        <v>0</v>
      </c>
      <c r="W174" s="181">
        <f>$C174*1.5*('ENTER HRS HERE'!W174)</f>
        <v>0</v>
      </c>
      <c r="X174" s="183">
        <f>$C174*('ENTER HRS HERE'!X174)</f>
        <v>0</v>
      </c>
      <c r="Y174" s="181">
        <f>$C174*1.5*('ENTER HRS HERE'!Y174)</f>
        <v>0</v>
      </c>
      <c r="Z174" s="183">
        <f>$C174*('ENTER HRS HERE'!Z174)</f>
        <v>0</v>
      </c>
      <c r="AA174" s="181">
        <f>$C174*1.5*('ENTER HRS HERE'!AA174)</f>
        <v>0</v>
      </c>
      <c r="AB174" s="183">
        <f>$C174*('ENTER HRS HERE'!AB174)</f>
        <v>0</v>
      </c>
      <c r="AC174" s="181">
        <f>$C174*1.5*('ENTER HRS HERE'!AC174)</f>
        <v>0</v>
      </c>
      <c r="AD174" s="183">
        <f>$C174*('ENTER HRS HERE'!AD174)</f>
        <v>0</v>
      </c>
      <c r="AE174" s="181">
        <f>$C174*1.5*('ENTER HRS HERE'!AE174)</f>
        <v>0</v>
      </c>
      <c r="AF174" s="183">
        <f>$C174*('ENTER HRS HERE'!AF174)</f>
        <v>0</v>
      </c>
      <c r="AG174" s="181">
        <f>$C174*1.5*('ENTER HRS HERE'!AG174)</f>
        <v>0</v>
      </c>
      <c r="AH174" s="183">
        <f>$C174*('ENTER HRS HERE'!AH174)</f>
        <v>0</v>
      </c>
      <c r="AI174" s="181">
        <f>$C174*1.5*('ENTER HRS HERE'!AI174)</f>
        <v>0</v>
      </c>
      <c r="AJ174" s="183">
        <f>$C174*('ENTER HRS HERE'!AJ174)</f>
        <v>0</v>
      </c>
      <c r="AK174" s="181">
        <f>$C174*1.5*('ENTER HRS HERE'!AK174)</f>
        <v>0</v>
      </c>
      <c r="AL174" s="183">
        <f>$C174*('ENTER HRS HERE'!AL174)</f>
        <v>0</v>
      </c>
      <c r="AM174" s="181">
        <f>$C174*1.5*('ENTER HRS HERE'!AM174)</f>
        <v>0</v>
      </c>
    </row>
    <row r="175" spans="2:39" ht="12.75">
      <c r="B175" s="196"/>
      <c r="C175" s="181"/>
      <c r="D175" s="276">
        <f t="shared" si="10"/>
        <v>0</v>
      </c>
      <c r="E175" s="277">
        <f t="shared" si="11"/>
        <v>0</v>
      </c>
      <c r="F175" s="180">
        <f>$C175*('ENTER HRS HERE'!F175)</f>
        <v>0</v>
      </c>
      <c r="G175" s="182">
        <f>$C175*1.5*('ENTER HRS HERE'!G175)</f>
        <v>0</v>
      </c>
      <c r="H175" s="183">
        <f>$C175*('ENTER HRS HERE'!H175)</f>
        <v>0</v>
      </c>
      <c r="I175" s="181">
        <f>$C175*1.5*('ENTER HRS HERE'!I175)</f>
        <v>0</v>
      </c>
      <c r="J175" s="183">
        <f>$C175*('ENTER HRS HERE'!J175)</f>
        <v>0</v>
      </c>
      <c r="K175" s="181">
        <f>$C175*1.5*('ENTER HRS HERE'!K175)</f>
        <v>0</v>
      </c>
      <c r="L175" s="183">
        <f>$C175*('ENTER HRS HERE'!L175)</f>
        <v>0</v>
      </c>
      <c r="M175" s="181">
        <f>$C175*1.5*('ENTER HRS HERE'!M175)</f>
        <v>0</v>
      </c>
      <c r="N175" s="183">
        <f>$C175*('ENTER HRS HERE'!N175)</f>
        <v>0</v>
      </c>
      <c r="O175" s="181">
        <f>$C175*1.5*('ENTER HRS HERE'!O175)</f>
        <v>0</v>
      </c>
      <c r="P175" s="183">
        <f>$C175*('ENTER HRS HERE'!P175)</f>
        <v>0</v>
      </c>
      <c r="Q175" s="181">
        <f>$C175*1.5*('ENTER HRS HERE'!Q175)</f>
        <v>0</v>
      </c>
      <c r="R175" s="183">
        <f>$C175*('ENTER HRS HERE'!R175)</f>
        <v>0</v>
      </c>
      <c r="S175" s="181">
        <f>$C175*1.5*('ENTER HRS HERE'!S175)</f>
        <v>0</v>
      </c>
      <c r="T175" s="183">
        <f>$C175*('ENTER HRS HERE'!T175)</f>
        <v>0</v>
      </c>
      <c r="U175" s="181">
        <f>$C175*1.5*('ENTER HRS HERE'!U175)</f>
        <v>0</v>
      </c>
      <c r="V175" s="183">
        <f>$C175*('ENTER HRS HERE'!V175)</f>
        <v>0</v>
      </c>
      <c r="W175" s="181">
        <f>$C175*1.5*('ENTER HRS HERE'!W175)</f>
        <v>0</v>
      </c>
      <c r="X175" s="183">
        <f>$C175*('ENTER HRS HERE'!X175)</f>
        <v>0</v>
      </c>
      <c r="Y175" s="181">
        <f>$C175*1.5*('ENTER HRS HERE'!Y175)</f>
        <v>0</v>
      </c>
      <c r="Z175" s="183">
        <f>$C175*('ENTER HRS HERE'!Z175)</f>
        <v>0</v>
      </c>
      <c r="AA175" s="181">
        <f>$C175*1.5*('ENTER HRS HERE'!AA175)</f>
        <v>0</v>
      </c>
      <c r="AB175" s="183">
        <f>$C175*('ENTER HRS HERE'!AB175)</f>
        <v>0</v>
      </c>
      <c r="AC175" s="181">
        <f>$C175*1.5*('ENTER HRS HERE'!AC175)</f>
        <v>0</v>
      </c>
      <c r="AD175" s="183">
        <f>$C175*('ENTER HRS HERE'!AD175)</f>
        <v>0</v>
      </c>
      <c r="AE175" s="181">
        <f>$C175*1.5*('ENTER HRS HERE'!AE175)</f>
        <v>0</v>
      </c>
      <c r="AF175" s="183">
        <f>$C175*('ENTER HRS HERE'!AF175)</f>
        <v>0</v>
      </c>
      <c r="AG175" s="181">
        <f>$C175*1.5*('ENTER HRS HERE'!AG175)</f>
        <v>0</v>
      </c>
      <c r="AH175" s="183">
        <f>$C175*('ENTER HRS HERE'!AH175)</f>
        <v>0</v>
      </c>
      <c r="AI175" s="181">
        <f>$C175*1.5*('ENTER HRS HERE'!AI175)</f>
        <v>0</v>
      </c>
      <c r="AJ175" s="183">
        <f>$C175*('ENTER HRS HERE'!AJ175)</f>
        <v>0</v>
      </c>
      <c r="AK175" s="181">
        <f>$C175*1.5*('ENTER HRS HERE'!AK175)</f>
        <v>0</v>
      </c>
      <c r="AL175" s="183">
        <f>$C175*('ENTER HRS HERE'!AL175)</f>
        <v>0</v>
      </c>
      <c r="AM175" s="181">
        <f>$C175*1.5*('ENTER HRS HERE'!AM175)</f>
        <v>0</v>
      </c>
    </row>
    <row r="176" spans="2:39" ht="12.75">
      <c r="B176" s="196"/>
      <c r="C176" s="181"/>
      <c r="D176" s="276">
        <f t="shared" si="10"/>
        <v>0</v>
      </c>
      <c r="E176" s="277">
        <f t="shared" si="11"/>
        <v>0</v>
      </c>
      <c r="F176" s="180">
        <f>$C176*('ENTER HRS HERE'!F176)</f>
        <v>0</v>
      </c>
      <c r="G176" s="182">
        <f>$C176*1.5*('ENTER HRS HERE'!G176)</f>
        <v>0</v>
      </c>
      <c r="H176" s="183">
        <f>$C176*('ENTER HRS HERE'!H176)</f>
        <v>0</v>
      </c>
      <c r="I176" s="181">
        <f>$C176*1.5*('ENTER HRS HERE'!I176)</f>
        <v>0</v>
      </c>
      <c r="J176" s="183">
        <f>$C176*('ENTER HRS HERE'!J176)</f>
        <v>0</v>
      </c>
      <c r="K176" s="181">
        <f>$C176*1.5*('ENTER HRS HERE'!K176)</f>
        <v>0</v>
      </c>
      <c r="L176" s="183">
        <f>$C176*('ENTER HRS HERE'!L176)</f>
        <v>0</v>
      </c>
      <c r="M176" s="181">
        <f>$C176*1.5*('ENTER HRS HERE'!M176)</f>
        <v>0</v>
      </c>
      <c r="N176" s="183">
        <f>$C176*('ENTER HRS HERE'!N176)</f>
        <v>0</v>
      </c>
      <c r="O176" s="181">
        <f>$C176*1.5*('ENTER HRS HERE'!O176)</f>
        <v>0</v>
      </c>
      <c r="P176" s="183">
        <f>$C176*('ENTER HRS HERE'!P176)</f>
        <v>0</v>
      </c>
      <c r="Q176" s="181">
        <f>$C176*1.5*('ENTER HRS HERE'!Q176)</f>
        <v>0</v>
      </c>
      <c r="R176" s="183">
        <f>$C176*('ENTER HRS HERE'!R176)</f>
        <v>0</v>
      </c>
      <c r="S176" s="181">
        <f>$C176*1.5*('ENTER HRS HERE'!S176)</f>
        <v>0</v>
      </c>
      <c r="T176" s="183">
        <f>$C176*('ENTER HRS HERE'!T176)</f>
        <v>0</v>
      </c>
      <c r="U176" s="181">
        <f>$C176*1.5*('ENTER HRS HERE'!U176)</f>
        <v>0</v>
      </c>
      <c r="V176" s="183">
        <f>$C176*('ENTER HRS HERE'!V176)</f>
        <v>0</v>
      </c>
      <c r="W176" s="181">
        <f>$C176*1.5*('ENTER HRS HERE'!W176)</f>
        <v>0</v>
      </c>
      <c r="X176" s="183">
        <f>$C176*('ENTER HRS HERE'!X176)</f>
        <v>0</v>
      </c>
      <c r="Y176" s="181">
        <f>$C176*1.5*('ENTER HRS HERE'!Y176)</f>
        <v>0</v>
      </c>
      <c r="Z176" s="183">
        <f>$C176*('ENTER HRS HERE'!Z176)</f>
        <v>0</v>
      </c>
      <c r="AA176" s="181">
        <f>$C176*1.5*('ENTER HRS HERE'!AA176)</f>
        <v>0</v>
      </c>
      <c r="AB176" s="183">
        <f>$C176*('ENTER HRS HERE'!AB176)</f>
        <v>0</v>
      </c>
      <c r="AC176" s="181">
        <f>$C176*1.5*('ENTER HRS HERE'!AC176)</f>
        <v>0</v>
      </c>
      <c r="AD176" s="183">
        <f>$C176*('ENTER HRS HERE'!AD176)</f>
        <v>0</v>
      </c>
      <c r="AE176" s="181">
        <f>$C176*1.5*('ENTER HRS HERE'!AE176)</f>
        <v>0</v>
      </c>
      <c r="AF176" s="183">
        <f>$C176*('ENTER HRS HERE'!AF176)</f>
        <v>0</v>
      </c>
      <c r="AG176" s="181">
        <f>$C176*1.5*('ENTER HRS HERE'!AG176)</f>
        <v>0</v>
      </c>
      <c r="AH176" s="183">
        <f>$C176*('ENTER HRS HERE'!AH176)</f>
        <v>0</v>
      </c>
      <c r="AI176" s="181">
        <f>$C176*1.5*('ENTER HRS HERE'!AI176)</f>
        <v>0</v>
      </c>
      <c r="AJ176" s="183">
        <f>$C176*('ENTER HRS HERE'!AJ176)</f>
        <v>0</v>
      </c>
      <c r="AK176" s="181">
        <f>$C176*1.5*('ENTER HRS HERE'!AK176)</f>
        <v>0</v>
      </c>
      <c r="AL176" s="183">
        <f>$C176*('ENTER HRS HERE'!AL176)</f>
        <v>0</v>
      </c>
      <c r="AM176" s="181">
        <f>$C176*1.5*('ENTER HRS HERE'!AM176)</f>
        <v>0</v>
      </c>
    </row>
    <row r="177" spans="2:39" ht="12.75">
      <c r="B177" s="196"/>
      <c r="C177" s="181"/>
      <c r="D177" s="276">
        <f t="shared" si="10"/>
        <v>0</v>
      </c>
      <c r="E177" s="277">
        <f t="shared" si="11"/>
        <v>0</v>
      </c>
      <c r="F177" s="180">
        <f>$C177*('ENTER HRS HERE'!F177)</f>
        <v>0</v>
      </c>
      <c r="G177" s="182">
        <f>$C177*1.5*('ENTER HRS HERE'!G177)</f>
        <v>0</v>
      </c>
      <c r="H177" s="183">
        <f>$C177*('ENTER HRS HERE'!H177)</f>
        <v>0</v>
      </c>
      <c r="I177" s="181">
        <f>$C177*1.5*('ENTER HRS HERE'!I177)</f>
        <v>0</v>
      </c>
      <c r="J177" s="183">
        <f>$C177*('ENTER HRS HERE'!J177)</f>
        <v>0</v>
      </c>
      <c r="K177" s="181">
        <f>$C177*1.5*('ENTER HRS HERE'!K177)</f>
        <v>0</v>
      </c>
      <c r="L177" s="183">
        <f>$C177*('ENTER HRS HERE'!L177)</f>
        <v>0</v>
      </c>
      <c r="M177" s="181">
        <f>$C177*1.5*('ENTER HRS HERE'!M177)</f>
        <v>0</v>
      </c>
      <c r="N177" s="183">
        <f>$C177*('ENTER HRS HERE'!N177)</f>
        <v>0</v>
      </c>
      <c r="O177" s="181">
        <f>$C177*1.5*('ENTER HRS HERE'!O177)</f>
        <v>0</v>
      </c>
      <c r="P177" s="183">
        <f>$C177*('ENTER HRS HERE'!P177)</f>
        <v>0</v>
      </c>
      <c r="Q177" s="181">
        <f>$C177*1.5*('ENTER HRS HERE'!Q177)</f>
        <v>0</v>
      </c>
      <c r="R177" s="183">
        <f>$C177*('ENTER HRS HERE'!R177)</f>
        <v>0</v>
      </c>
      <c r="S177" s="181">
        <f>$C177*1.5*('ENTER HRS HERE'!S177)</f>
        <v>0</v>
      </c>
      <c r="T177" s="183">
        <f>$C177*('ENTER HRS HERE'!T177)</f>
        <v>0</v>
      </c>
      <c r="U177" s="181">
        <f>$C177*1.5*('ENTER HRS HERE'!U177)</f>
        <v>0</v>
      </c>
      <c r="V177" s="183">
        <f>$C177*('ENTER HRS HERE'!V177)</f>
        <v>0</v>
      </c>
      <c r="W177" s="181">
        <f>$C177*1.5*('ENTER HRS HERE'!W177)</f>
        <v>0</v>
      </c>
      <c r="X177" s="183">
        <f>$C177*('ENTER HRS HERE'!X177)</f>
        <v>0</v>
      </c>
      <c r="Y177" s="181">
        <f>$C177*1.5*('ENTER HRS HERE'!Y177)</f>
        <v>0</v>
      </c>
      <c r="Z177" s="183">
        <f>$C177*('ENTER HRS HERE'!Z177)</f>
        <v>0</v>
      </c>
      <c r="AA177" s="181">
        <f>$C177*1.5*('ENTER HRS HERE'!AA177)</f>
        <v>0</v>
      </c>
      <c r="AB177" s="183">
        <f>$C177*('ENTER HRS HERE'!AB177)</f>
        <v>0</v>
      </c>
      <c r="AC177" s="181">
        <f>$C177*1.5*('ENTER HRS HERE'!AC177)</f>
        <v>0</v>
      </c>
      <c r="AD177" s="183">
        <f>$C177*('ENTER HRS HERE'!AD177)</f>
        <v>0</v>
      </c>
      <c r="AE177" s="181">
        <f>$C177*1.5*('ENTER HRS HERE'!AE177)</f>
        <v>0</v>
      </c>
      <c r="AF177" s="183">
        <f>$C177*('ENTER HRS HERE'!AF177)</f>
        <v>0</v>
      </c>
      <c r="AG177" s="181">
        <f>$C177*1.5*('ENTER HRS HERE'!AG177)</f>
        <v>0</v>
      </c>
      <c r="AH177" s="183">
        <f>$C177*('ENTER HRS HERE'!AH177)</f>
        <v>0</v>
      </c>
      <c r="AI177" s="181">
        <f>$C177*1.5*('ENTER HRS HERE'!AI177)</f>
        <v>0</v>
      </c>
      <c r="AJ177" s="183">
        <f>$C177*('ENTER HRS HERE'!AJ177)</f>
        <v>0</v>
      </c>
      <c r="AK177" s="181">
        <f>$C177*1.5*('ENTER HRS HERE'!AK177)</f>
        <v>0</v>
      </c>
      <c r="AL177" s="183">
        <f>$C177*('ENTER HRS HERE'!AL177)</f>
        <v>0</v>
      </c>
      <c r="AM177" s="181">
        <f>$C177*1.5*('ENTER HRS HERE'!AM177)</f>
        <v>0</v>
      </c>
    </row>
    <row r="178" spans="2:39" ht="12.75">
      <c r="B178" s="196"/>
      <c r="C178" s="181"/>
      <c r="D178" s="276">
        <f t="shared" si="10"/>
        <v>0</v>
      </c>
      <c r="E178" s="277">
        <f t="shared" si="11"/>
        <v>0</v>
      </c>
      <c r="F178" s="180">
        <f>$C178*('ENTER HRS HERE'!F178)</f>
        <v>0</v>
      </c>
      <c r="G178" s="182">
        <f>$C178*1.5*('ENTER HRS HERE'!G178)</f>
        <v>0</v>
      </c>
      <c r="H178" s="183">
        <f>$C178*('ENTER HRS HERE'!H178)</f>
        <v>0</v>
      </c>
      <c r="I178" s="181">
        <f>$C178*1.5*('ENTER HRS HERE'!I178)</f>
        <v>0</v>
      </c>
      <c r="J178" s="183">
        <f>$C178*('ENTER HRS HERE'!J178)</f>
        <v>0</v>
      </c>
      <c r="K178" s="181">
        <f>$C178*1.5*('ENTER HRS HERE'!K178)</f>
        <v>0</v>
      </c>
      <c r="L178" s="183">
        <f>$C178*('ENTER HRS HERE'!L178)</f>
        <v>0</v>
      </c>
      <c r="M178" s="181">
        <f>$C178*1.5*('ENTER HRS HERE'!M178)</f>
        <v>0</v>
      </c>
      <c r="N178" s="183">
        <f>$C178*('ENTER HRS HERE'!N178)</f>
        <v>0</v>
      </c>
      <c r="O178" s="181">
        <f>$C178*1.5*('ENTER HRS HERE'!O178)</f>
        <v>0</v>
      </c>
      <c r="P178" s="183">
        <f>$C178*('ENTER HRS HERE'!P178)</f>
        <v>0</v>
      </c>
      <c r="Q178" s="181">
        <f>$C178*1.5*('ENTER HRS HERE'!Q178)</f>
        <v>0</v>
      </c>
      <c r="R178" s="183">
        <f>$C178*('ENTER HRS HERE'!R178)</f>
        <v>0</v>
      </c>
      <c r="S178" s="181">
        <f>$C178*1.5*('ENTER HRS HERE'!S178)</f>
        <v>0</v>
      </c>
      <c r="T178" s="183">
        <f>$C178*('ENTER HRS HERE'!T178)</f>
        <v>0</v>
      </c>
      <c r="U178" s="181">
        <f>$C178*1.5*('ENTER HRS HERE'!U178)</f>
        <v>0</v>
      </c>
      <c r="V178" s="183">
        <f>$C178*('ENTER HRS HERE'!V178)</f>
        <v>0</v>
      </c>
      <c r="W178" s="181">
        <f>$C178*1.5*('ENTER HRS HERE'!W178)</f>
        <v>0</v>
      </c>
      <c r="X178" s="183">
        <f>$C178*('ENTER HRS HERE'!X178)</f>
        <v>0</v>
      </c>
      <c r="Y178" s="181">
        <f>$C178*1.5*('ENTER HRS HERE'!Y178)</f>
        <v>0</v>
      </c>
      <c r="Z178" s="183">
        <f>$C178*('ENTER HRS HERE'!Z178)</f>
        <v>0</v>
      </c>
      <c r="AA178" s="181">
        <f>$C178*1.5*('ENTER HRS HERE'!AA178)</f>
        <v>0</v>
      </c>
      <c r="AB178" s="183">
        <f>$C178*('ENTER HRS HERE'!AB178)</f>
        <v>0</v>
      </c>
      <c r="AC178" s="181">
        <f>$C178*1.5*('ENTER HRS HERE'!AC178)</f>
        <v>0</v>
      </c>
      <c r="AD178" s="183">
        <f>$C178*('ENTER HRS HERE'!AD178)</f>
        <v>0</v>
      </c>
      <c r="AE178" s="181">
        <f>$C178*1.5*('ENTER HRS HERE'!AE178)</f>
        <v>0</v>
      </c>
      <c r="AF178" s="183">
        <f>$C178*('ENTER HRS HERE'!AF178)</f>
        <v>0</v>
      </c>
      <c r="AG178" s="181">
        <f>$C178*1.5*('ENTER HRS HERE'!AG178)</f>
        <v>0</v>
      </c>
      <c r="AH178" s="183">
        <f>$C178*('ENTER HRS HERE'!AH178)</f>
        <v>0</v>
      </c>
      <c r="AI178" s="181">
        <f>$C178*1.5*('ENTER HRS HERE'!AI178)</f>
        <v>0</v>
      </c>
      <c r="AJ178" s="183">
        <f>$C178*('ENTER HRS HERE'!AJ178)</f>
        <v>0</v>
      </c>
      <c r="AK178" s="181">
        <f>$C178*1.5*('ENTER HRS HERE'!AK178)</f>
        <v>0</v>
      </c>
      <c r="AL178" s="183">
        <f>$C178*('ENTER HRS HERE'!AL178)</f>
        <v>0</v>
      </c>
      <c r="AM178" s="181">
        <f>$C178*1.5*('ENTER HRS HERE'!AM178)</f>
        <v>0</v>
      </c>
    </row>
    <row r="179" spans="2:39" ht="12.75">
      <c r="B179" s="196"/>
      <c r="C179" s="181"/>
      <c r="D179" s="276">
        <f t="shared" si="10"/>
        <v>0</v>
      </c>
      <c r="E179" s="277">
        <f t="shared" si="11"/>
        <v>0</v>
      </c>
      <c r="F179" s="180">
        <f>$C179*('ENTER HRS HERE'!F179)</f>
        <v>0</v>
      </c>
      <c r="G179" s="182">
        <f>$C179*1.5*('ENTER HRS HERE'!G179)</f>
        <v>0</v>
      </c>
      <c r="H179" s="183">
        <f>$C179*('ENTER HRS HERE'!H179)</f>
        <v>0</v>
      </c>
      <c r="I179" s="181">
        <f>$C179*1.5*('ENTER HRS HERE'!I179)</f>
        <v>0</v>
      </c>
      <c r="J179" s="183">
        <f>$C179*('ENTER HRS HERE'!J179)</f>
        <v>0</v>
      </c>
      <c r="K179" s="181">
        <f>$C179*1.5*('ENTER HRS HERE'!K179)</f>
        <v>0</v>
      </c>
      <c r="L179" s="183">
        <f>$C179*('ENTER HRS HERE'!L179)</f>
        <v>0</v>
      </c>
      <c r="M179" s="181">
        <f>$C179*1.5*('ENTER HRS HERE'!M179)</f>
        <v>0</v>
      </c>
      <c r="N179" s="183">
        <f>$C179*('ENTER HRS HERE'!N179)</f>
        <v>0</v>
      </c>
      <c r="O179" s="181">
        <f>$C179*1.5*('ENTER HRS HERE'!O179)</f>
        <v>0</v>
      </c>
      <c r="P179" s="183">
        <f>$C179*('ENTER HRS HERE'!P179)</f>
        <v>0</v>
      </c>
      <c r="Q179" s="181">
        <f>$C179*1.5*('ENTER HRS HERE'!Q179)</f>
        <v>0</v>
      </c>
      <c r="R179" s="183">
        <f>$C179*('ENTER HRS HERE'!R179)</f>
        <v>0</v>
      </c>
      <c r="S179" s="181">
        <f>$C179*1.5*('ENTER HRS HERE'!S179)</f>
        <v>0</v>
      </c>
      <c r="T179" s="183">
        <f>$C179*('ENTER HRS HERE'!T179)</f>
        <v>0</v>
      </c>
      <c r="U179" s="181">
        <f>$C179*1.5*('ENTER HRS HERE'!U179)</f>
        <v>0</v>
      </c>
      <c r="V179" s="183">
        <f>$C179*('ENTER HRS HERE'!V179)</f>
        <v>0</v>
      </c>
      <c r="W179" s="181">
        <f>$C179*1.5*('ENTER HRS HERE'!W179)</f>
        <v>0</v>
      </c>
      <c r="X179" s="183">
        <f>$C179*('ENTER HRS HERE'!X179)</f>
        <v>0</v>
      </c>
      <c r="Y179" s="181">
        <f>$C179*1.5*('ENTER HRS HERE'!Y179)</f>
        <v>0</v>
      </c>
      <c r="Z179" s="183">
        <f>$C179*('ENTER HRS HERE'!Z179)</f>
        <v>0</v>
      </c>
      <c r="AA179" s="181">
        <f>$C179*1.5*('ENTER HRS HERE'!AA179)</f>
        <v>0</v>
      </c>
      <c r="AB179" s="183">
        <f>$C179*('ENTER HRS HERE'!AB179)</f>
        <v>0</v>
      </c>
      <c r="AC179" s="181">
        <f>$C179*1.5*('ENTER HRS HERE'!AC179)</f>
        <v>0</v>
      </c>
      <c r="AD179" s="183">
        <f>$C179*('ENTER HRS HERE'!AD179)</f>
        <v>0</v>
      </c>
      <c r="AE179" s="181">
        <f>$C179*1.5*('ENTER HRS HERE'!AE179)</f>
        <v>0</v>
      </c>
      <c r="AF179" s="183">
        <f>$C179*('ENTER HRS HERE'!AF179)</f>
        <v>0</v>
      </c>
      <c r="AG179" s="181">
        <f>$C179*1.5*('ENTER HRS HERE'!AG179)</f>
        <v>0</v>
      </c>
      <c r="AH179" s="183">
        <f>$C179*('ENTER HRS HERE'!AH179)</f>
        <v>0</v>
      </c>
      <c r="AI179" s="181">
        <f>$C179*1.5*('ENTER HRS HERE'!AI179)</f>
        <v>0</v>
      </c>
      <c r="AJ179" s="183">
        <f>$C179*('ENTER HRS HERE'!AJ179)</f>
        <v>0</v>
      </c>
      <c r="AK179" s="181">
        <f>$C179*1.5*('ENTER HRS HERE'!AK179)</f>
        <v>0</v>
      </c>
      <c r="AL179" s="183">
        <f>$C179*('ENTER HRS HERE'!AL179)</f>
        <v>0</v>
      </c>
      <c r="AM179" s="181">
        <f>$C179*1.5*('ENTER HRS HERE'!AM179)</f>
        <v>0</v>
      </c>
    </row>
    <row r="180" spans="2:39" ht="12.75">
      <c r="B180" s="196"/>
      <c r="C180" s="181"/>
      <c r="D180" s="276">
        <f t="shared" si="10"/>
        <v>0</v>
      </c>
      <c r="E180" s="277">
        <f t="shared" si="11"/>
        <v>0</v>
      </c>
      <c r="F180" s="180">
        <f>$C180*('ENTER HRS HERE'!F180)</f>
        <v>0</v>
      </c>
      <c r="G180" s="182">
        <f>$C180*1.5*('ENTER HRS HERE'!G180)</f>
        <v>0</v>
      </c>
      <c r="H180" s="183">
        <f>$C180*('ENTER HRS HERE'!H180)</f>
        <v>0</v>
      </c>
      <c r="I180" s="181">
        <f>$C180*1.5*('ENTER HRS HERE'!I180)</f>
        <v>0</v>
      </c>
      <c r="J180" s="183">
        <f>$C180*('ENTER HRS HERE'!J180)</f>
        <v>0</v>
      </c>
      <c r="K180" s="181">
        <f>$C180*1.5*('ENTER HRS HERE'!K180)</f>
        <v>0</v>
      </c>
      <c r="L180" s="183">
        <f>$C180*('ENTER HRS HERE'!L180)</f>
        <v>0</v>
      </c>
      <c r="M180" s="181">
        <f>$C180*1.5*('ENTER HRS HERE'!M180)</f>
        <v>0</v>
      </c>
      <c r="N180" s="183">
        <f>$C180*('ENTER HRS HERE'!N180)</f>
        <v>0</v>
      </c>
      <c r="O180" s="181">
        <f>$C180*1.5*('ENTER HRS HERE'!O180)</f>
        <v>0</v>
      </c>
      <c r="P180" s="183">
        <f>$C180*('ENTER HRS HERE'!P180)</f>
        <v>0</v>
      </c>
      <c r="Q180" s="181">
        <f>$C180*1.5*('ENTER HRS HERE'!Q180)</f>
        <v>0</v>
      </c>
      <c r="R180" s="183">
        <f>$C180*('ENTER HRS HERE'!R180)</f>
        <v>0</v>
      </c>
      <c r="S180" s="181">
        <f>$C180*1.5*('ENTER HRS HERE'!S180)</f>
        <v>0</v>
      </c>
      <c r="T180" s="183">
        <f>$C180*('ENTER HRS HERE'!T180)</f>
        <v>0</v>
      </c>
      <c r="U180" s="181">
        <f>$C180*1.5*('ENTER HRS HERE'!U180)</f>
        <v>0</v>
      </c>
      <c r="V180" s="183">
        <f>$C180*('ENTER HRS HERE'!V180)</f>
        <v>0</v>
      </c>
      <c r="W180" s="181">
        <f>$C180*1.5*('ENTER HRS HERE'!W180)</f>
        <v>0</v>
      </c>
      <c r="X180" s="183">
        <f>$C180*('ENTER HRS HERE'!X180)</f>
        <v>0</v>
      </c>
      <c r="Y180" s="181">
        <f>$C180*1.5*('ENTER HRS HERE'!Y180)</f>
        <v>0</v>
      </c>
      <c r="Z180" s="183">
        <f>$C180*('ENTER HRS HERE'!Z180)</f>
        <v>0</v>
      </c>
      <c r="AA180" s="181">
        <f>$C180*1.5*('ENTER HRS HERE'!AA180)</f>
        <v>0</v>
      </c>
      <c r="AB180" s="183">
        <f>$C180*('ENTER HRS HERE'!AB180)</f>
        <v>0</v>
      </c>
      <c r="AC180" s="181">
        <f>$C180*1.5*('ENTER HRS HERE'!AC180)</f>
        <v>0</v>
      </c>
      <c r="AD180" s="183">
        <f>$C180*('ENTER HRS HERE'!AD180)</f>
        <v>0</v>
      </c>
      <c r="AE180" s="181">
        <f>$C180*1.5*('ENTER HRS HERE'!AE180)</f>
        <v>0</v>
      </c>
      <c r="AF180" s="183">
        <f>$C180*('ENTER HRS HERE'!AF180)</f>
        <v>0</v>
      </c>
      <c r="AG180" s="181">
        <f>$C180*1.5*('ENTER HRS HERE'!AG180)</f>
        <v>0</v>
      </c>
      <c r="AH180" s="183">
        <f>$C180*('ENTER HRS HERE'!AH180)</f>
        <v>0</v>
      </c>
      <c r="AI180" s="181">
        <f>$C180*1.5*('ENTER HRS HERE'!AI180)</f>
        <v>0</v>
      </c>
      <c r="AJ180" s="183">
        <f>$C180*('ENTER HRS HERE'!AJ180)</f>
        <v>0</v>
      </c>
      <c r="AK180" s="181">
        <f>$C180*1.5*('ENTER HRS HERE'!AK180)</f>
        <v>0</v>
      </c>
      <c r="AL180" s="183">
        <f>$C180*('ENTER HRS HERE'!AL180)</f>
        <v>0</v>
      </c>
      <c r="AM180" s="181">
        <f>$C180*1.5*('ENTER HRS HERE'!AM180)</f>
        <v>0</v>
      </c>
    </row>
    <row r="181" spans="2:39" ht="12.75">
      <c r="B181" s="196"/>
      <c r="C181" s="181"/>
      <c r="D181" s="276">
        <f t="shared" si="10"/>
        <v>0</v>
      </c>
      <c r="E181" s="277">
        <f t="shared" si="11"/>
        <v>0</v>
      </c>
      <c r="F181" s="180">
        <f>$C181*('ENTER HRS HERE'!F181)</f>
        <v>0</v>
      </c>
      <c r="G181" s="182">
        <f>$C181*1.5*('ENTER HRS HERE'!G181)</f>
        <v>0</v>
      </c>
      <c r="H181" s="183">
        <f>$C181*('ENTER HRS HERE'!H181)</f>
        <v>0</v>
      </c>
      <c r="I181" s="181">
        <f>$C181*1.5*('ENTER HRS HERE'!I181)</f>
        <v>0</v>
      </c>
      <c r="J181" s="183">
        <f>$C181*('ENTER HRS HERE'!J181)</f>
        <v>0</v>
      </c>
      <c r="K181" s="181">
        <f>$C181*1.5*('ENTER HRS HERE'!K181)</f>
        <v>0</v>
      </c>
      <c r="L181" s="183">
        <f>$C181*('ENTER HRS HERE'!L181)</f>
        <v>0</v>
      </c>
      <c r="M181" s="181">
        <f>$C181*1.5*('ENTER HRS HERE'!M181)</f>
        <v>0</v>
      </c>
      <c r="N181" s="183">
        <f>$C181*('ENTER HRS HERE'!N181)</f>
        <v>0</v>
      </c>
      <c r="O181" s="181">
        <f>$C181*1.5*('ENTER HRS HERE'!O181)</f>
        <v>0</v>
      </c>
      <c r="P181" s="183">
        <f>$C181*('ENTER HRS HERE'!P181)</f>
        <v>0</v>
      </c>
      <c r="Q181" s="181">
        <f>$C181*1.5*('ENTER HRS HERE'!Q181)</f>
        <v>0</v>
      </c>
      <c r="R181" s="183">
        <f>$C181*('ENTER HRS HERE'!R181)</f>
        <v>0</v>
      </c>
      <c r="S181" s="181">
        <f>$C181*1.5*('ENTER HRS HERE'!S181)</f>
        <v>0</v>
      </c>
      <c r="T181" s="183">
        <f>$C181*('ENTER HRS HERE'!T181)</f>
        <v>0</v>
      </c>
      <c r="U181" s="181">
        <f>$C181*1.5*('ENTER HRS HERE'!U181)</f>
        <v>0</v>
      </c>
      <c r="V181" s="183">
        <f>$C181*('ENTER HRS HERE'!V181)</f>
        <v>0</v>
      </c>
      <c r="W181" s="181">
        <f>$C181*1.5*('ENTER HRS HERE'!W181)</f>
        <v>0</v>
      </c>
      <c r="X181" s="183">
        <f>$C181*('ENTER HRS HERE'!X181)</f>
        <v>0</v>
      </c>
      <c r="Y181" s="181">
        <f>$C181*1.5*('ENTER HRS HERE'!Y181)</f>
        <v>0</v>
      </c>
      <c r="Z181" s="183">
        <f>$C181*('ENTER HRS HERE'!Z181)</f>
        <v>0</v>
      </c>
      <c r="AA181" s="181">
        <f>$C181*1.5*('ENTER HRS HERE'!AA181)</f>
        <v>0</v>
      </c>
      <c r="AB181" s="183">
        <f>$C181*('ENTER HRS HERE'!AB181)</f>
        <v>0</v>
      </c>
      <c r="AC181" s="181">
        <f>$C181*1.5*('ENTER HRS HERE'!AC181)</f>
        <v>0</v>
      </c>
      <c r="AD181" s="183">
        <f>$C181*('ENTER HRS HERE'!AD181)</f>
        <v>0</v>
      </c>
      <c r="AE181" s="181">
        <f>$C181*1.5*('ENTER HRS HERE'!AE181)</f>
        <v>0</v>
      </c>
      <c r="AF181" s="183">
        <f>$C181*('ENTER HRS HERE'!AF181)</f>
        <v>0</v>
      </c>
      <c r="AG181" s="181">
        <f>$C181*1.5*('ENTER HRS HERE'!AG181)</f>
        <v>0</v>
      </c>
      <c r="AH181" s="183">
        <f>$C181*('ENTER HRS HERE'!AH181)</f>
        <v>0</v>
      </c>
      <c r="AI181" s="181">
        <f>$C181*1.5*('ENTER HRS HERE'!AI181)</f>
        <v>0</v>
      </c>
      <c r="AJ181" s="183">
        <f>$C181*('ENTER HRS HERE'!AJ181)</f>
        <v>0</v>
      </c>
      <c r="AK181" s="181">
        <f>$C181*1.5*('ENTER HRS HERE'!AK181)</f>
        <v>0</v>
      </c>
      <c r="AL181" s="183">
        <f>$C181*('ENTER HRS HERE'!AL181)</f>
        <v>0</v>
      </c>
      <c r="AM181" s="181">
        <f>$C181*1.5*('ENTER HRS HERE'!AM181)</f>
        <v>0</v>
      </c>
    </row>
    <row r="182" spans="2:39" ht="12.75">
      <c r="B182" s="196"/>
      <c r="C182" s="181"/>
      <c r="D182" s="276">
        <f t="shared" si="10"/>
        <v>0</v>
      </c>
      <c r="E182" s="277">
        <f t="shared" si="11"/>
        <v>0</v>
      </c>
      <c r="F182" s="180">
        <f>$C182*('ENTER HRS HERE'!F182)</f>
        <v>0</v>
      </c>
      <c r="G182" s="182">
        <f>$C182*1.5*('ENTER HRS HERE'!G182)</f>
        <v>0</v>
      </c>
      <c r="H182" s="183">
        <f>$C182*('ENTER HRS HERE'!H182)</f>
        <v>0</v>
      </c>
      <c r="I182" s="181">
        <f>$C182*1.5*('ENTER HRS HERE'!I182)</f>
        <v>0</v>
      </c>
      <c r="J182" s="183">
        <f>$C182*('ENTER HRS HERE'!J182)</f>
        <v>0</v>
      </c>
      <c r="K182" s="181">
        <f>$C182*1.5*('ENTER HRS HERE'!K182)</f>
        <v>0</v>
      </c>
      <c r="L182" s="183">
        <f>$C182*('ENTER HRS HERE'!L182)</f>
        <v>0</v>
      </c>
      <c r="M182" s="181">
        <f>$C182*1.5*('ENTER HRS HERE'!M182)</f>
        <v>0</v>
      </c>
      <c r="N182" s="183">
        <f>$C182*('ENTER HRS HERE'!N182)</f>
        <v>0</v>
      </c>
      <c r="O182" s="181">
        <f>$C182*1.5*('ENTER HRS HERE'!O182)</f>
        <v>0</v>
      </c>
      <c r="P182" s="183">
        <f>$C182*('ENTER HRS HERE'!P182)</f>
        <v>0</v>
      </c>
      <c r="Q182" s="181">
        <f>$C182*1.5*('ENTER HRS HERE'!Q182)</f>
        <v>0</v>
      </c>
      <c r="R182" s="183">
        <f>$C182*('ENTER HRS HERE'!R182)</f>
        <v>0</v>
      </c>
      <c r="S182" s="181">
        <f>$C182*1.5*('ENTER HRS HERE'!S182)</f>
        <v>0</v>
      </c>
      <c r="T182" s="183">
        <f>$C182*('ENTER HRS HERE'!T182)</f>
        <v>0</v>
      </c>
      <c r="U182" s="181">
        <f>$C182*1.5*('ENTER HRS HERE'!U182)</f>
        <v>0</v>
      </c>
      <c r="V182" s="183">
        <f>$C182*('ENTER HRS HERE'!V182)</f>
        <v>0</v>
      </c>
      <c r="W182" s="181">
        <f>$C182*1.5*('ENTER HRS HERE'!W182)</f>
        <v>0</v>
      </c>
      <c r="X182" s="183">
        <f>$C182*('ENTER HRS HERE'!X182)</f>
        <v>0</v>
      </c>
      <c r="Y182" s="181">
        <f>$C182*1.5*('ENTER HRS HERE'!Y182)</f>
        <v>0</v>
      </c>
      <c r="Z182" s="183">
        <f>$C182*('ENTER HRS HERE'!Z182)</f>
        <v>0</v>
      </c>
      <c r="AA182" s="181">
        <f>$C182*1.5*('ENTER HRS HERE'!AA182)</f>
        <v>0</v>
      </c>
      <c r="AB182" s="183">
        <f>$C182*('ENTER HRS HERE'!AB182)</f>
        <v>0</v>
      </c>
      <c r="AC182" s="181">
        <f>$C182*1.5*('ENTER HRS HERE'!AC182)</f>
        <v>0</v>
      </c>
      <c r="AD182" s="183">
        <f>$C182*('ENTER HRS HERE'!AD182)</f>
        <v>0</v>
      </c>
      <c r="AE182" s="181">
        <f>$C182*1.5*('ENTER HRS HERE'!AE182)</f>
        <v>0</v>
      </c>
      <c r="AF182" s="183">
        <f>$C182*('ENTER HRS HERE'!AF182)</f>
        <v>0</v>
      </c>
      <c r="AG182" s="181">
        <f>$C182*1.5*('ENTER HRS HERE'!AG182)</f>
        <v>0</v>
      </c>
      <c r="AH182" s="183">
        <f>$C182*('ENTER HRS HERE'!AH182)</f>
        <v>0</v>
      </c>
      <c r="AI182" s="181">
        <f>$C182*1.5*('ENTER HRS HERE'!AI182)</f>
        <v>0</v>
      </c>
      <c r="AJ182" s="183">
        <f>$C182*('ENTER HRS HERE'!AJ182)</f>
        <v>0</v>
      </c>
      <c r="AK182" s="181">
        <f>$C182*1.5*('ENTER HRS HERE'!AK182)</f>
        <v>0</v>
      </c>
      <c r="AL182" s="183">
        <f>$C182*('ENTER HRS HERE'!AL182)</f>
        <v>0</v>
      </c>
      <c r="AM182" s="181">
        <f>$C182*1.5*('ENTER HRS HERE'!AM182)</f>
        <v>0</v>
      </c>
    </row>
    <row r="183" spans="2:39" ht="12.75">
      <c r="B183" s="196"/>
      <c r="C183" s="181"/>
      <c r="D183" s="276">
        <f t="shared" si="10"/>
        <v>0</v>
      </c>
      <c r="E183" s="277">
        <f t="shared" si="11"/>
        <v>0</v>
      </c>
      <c r="F183" s="180">
        <f>$C183*('ENTER HRS HERE'!F183)</f>
        <v>0</v>
      </c>
      <c r="G183" s="182">
        <f>$C183*1.5*('ENTER HRS HERE'!G183)</f>
        <v>0</v>
      </c>
      <c r="H183" s="183">
        <f>$C183*('ENTER HRS HERE'!H183)</f>
        <v>0</v>
      </c>
      <c r="I183" s="181">
        <f>$C183*1.5*('ENTER HRS HERE'!I183)</f>
        <v>0</v>
      </c>
      <c r="J183" s="183">
        <f>$C183*('ENTER HRS HERE'!J183)</f>
        <v>0</v>
      </c>
      <c r="K183" s="181">
        <f>$C183*1.5*('ENTER HRS HERE'!K183)</f>
        <v>0</v>
      </c>
      <c r="L183" s="183">
        <f>$C183*('ENTER HRS HERE'!L183)</f>
        <v>0</v>
      </c>
      <c r="M183" s="181">
        <f>$C183*1.5*('ENTER HRS HERE'!M183)</f>
        <v>0</v>
      </c>
      <c r="N183" s="183">
        <f>$C183*('ENTER HRS HERE'!N183)</f>
        <v>0</v>
      </c>
      <c r="O183" s="181">
        <f>$C183*1.5*('ENTER HRS HERE'!O183)</f>
        <v>0</v>
      </c>
      <c r="P183" s="183">
        <f>$C183*('ENTER HRS HERE'!P183)</f>
        <v>0</v>
      </c>
      <c r="Q183" s="181">
        <f>$C183*1.5*('ENTER HRS HERE'!Q183)</f>
        <v>0</v>
      </c>
      <c r="R183" s="183">
        <f>$C183*('ENTER HRS HERE'!R183)</f>
        <v>0</v>
      </c>
      <c r="S183" s="181">
        <f>$C183*1.5*('ENTER HRS HERE'!S183)</f>
        <v>0</v>
      </c>
      <c r="T183" s="183">
        <f>$C183*('ENTER HRS HERE'!T183)</f>
        <v>0</v>
      </c>
      <c r="U183" s="181">
        <f>$C183*1.5*('ENTER HRS HERE'!U183)</f>
        <v>0</v>
      </c>
      <c r="V183" s="183">
        <f>$C183*('ENTER HRS HERE'!V183)</f>
        <v>0</v>
      </c>
      <c r="W183" s="181">
        <f>$C183*1.5*('ENTER HRS HERE'!W183)</f>
        <v>0</v>
      </c>
      <c r="X183" s="183">
        <f>$C183*('ENTER HRS HERE'!X183)</f>
        <v>0</v>
      </c>
      <c r="Y183" s="181">
        <f>$C183*1.5*('ENTER HRS HERE'!Y183)</f>
        <v>0</v>
      </c>
      <c r="Z183" s="183">
        <f>$C183*('ENTER HRS HERE'!Z183)</f>
        <v>0</v>
      </c>
      <c r="AA183" s="181">
        <f>$C183*1.5*('ENTER HRS HERE'!AA183)</f>
        <v>0</v>
      </c>
      <c r="AB183" s="183">
        <f>$C183*('ENTER HRS HERE'!AB183)</f>
        <v>0</v>
      </c>
      <c r="AC183" s="181">
        <f>$C183*1.5*('ENTER HRS HERE'!AC183)</f>
        <v>0</v>
      </c>
      <c r="AD183" s="183">
        <f>$C183*('ENTER HRS HERE'!AD183)</f>
        <v>0</v>
      </c>
      <c r="AE183" s="181">
        <f>$C183*1.5*('ENTER HRS HERE'!AE183)</f>
        <v>0</v>
      </c>
      <c r="AF183" s="183">
        <f>$C183*('ENTER HRS HERE'!AF183)</f>
        <v>0</v>
      </c>
      <c r="AG183" s="181">
        <f>$C183*1.5*('ENTER HRS HERE'!AG183)</f>
        <v>0</v>
      </c>
      <c r="AH183" s="183">
        <f>$C183*('ENTER HRS HERE'!AH183)</f>
        <v>0</v>
      </c>
      <c r="AI183" s="181">
        <f>$C183*1.5*('ENTER HRS HERE'!AI183)</f>
        <v>0</v>
      </c>
      <c r="AJ183" s="183">
        <f>$C183*('ENTER HRS HERE'!AJ183)</f>
        <v>0</v>
      </c>
      <c r="AK183" s="181">
        <f>$C183*1.5*('ENTER HRS HERE'!AK183)</f>
        <v>0</v>
      </c>
      <c r="AL183" s="183">
        <f>$C183*('ENTER HRS HERE'!AL183)</f>
        <v>0</v>
      </c>
      <c r="AM183" s="181">
        <f>$C183*1.5*('ENTER HRS HERE'!AM183)</f>
        <v>0</v>
      </c>
    </row>
    <row r="184" spans="2:39" ht="12.75">
      <c r="B184" s="196"/>
      <c r="C184" s="181"/>
      <c r="D184" s="276">
        <f t="shared" si="10"/>
        <v>0</v>
      </c>
      <c r="E184" s="277">
        <f t="shared" si="11"/>
        <v>0</v>
      </c>
      <c r="F184" s="180">
        <f>$C184*('ENTER HRS HERE'!F184)</f>
        <v>0</v>
      </c>
      <c r="G184" s="182">
        <f>$C184*1.5*('ENTER HRS HERE'!G184)</f>
        <v>0</v>
      </c>
      <c r="H184" s="183">
        <f>$C184*('ENTER HRS HERE'!H184)</f>
        <v>0</v>
      </c>
      <c r="I184" s="181">
        <f>$C184*1.5*('ENTER HRS HERE'!I184)</f>
        <v>0</v>
      </c>
      <c r="J184" s="183">
        <f>$C184*('ENTER HRS HERE'!J184)</f>
        <v>0</v>
      </c>
      <c r="K184" s="181">
        <f>$C184*1.5*('ENTER HRS HERE'!K184)</f>
        <v>0</v>
      </c>
      <c r="L184" s="183">
        <f>$C184*('ENTER HRS HERE'!L184)</f>
        <v>0</v>
      </c>
      <c r="M184" s="181">
        <f>$C184*1.5*('ENTER HRS HERE'!M184)</f>
        <v>0</v>
      </c>
      <c r="N184" s="183">
        <f>$C184*('ENTER HRS HERE'!N184)</f>
        <v>0</v>
      </c>
      <c r="O184" s="181">
        <f>$C184*1.5*('ENTER HRS HERE'!O184)</f>
        <v>0</v>
      </c>
      <c r="P184" s="183">
        <f>$C184*('ENTER HRS HERE'!P184)</f>
        <v>0</v>
      </c>
      <c r="Q184" s="181">
        <f>$C184*1.5*('ENTER HRS HERE'!Q184)</f>
        <v>0</v>
      </c>
      <c r="R184" s="183">
        <f>$C184*('ENTER HRS HERE'!R184)</f>
        <v>0</v>
      </c>
      <c r="S184" s="181">
        <f>$C184*1.5*('ENTER HRS HERE'!S184)</f>
        <v>0</v>
      </c>
      <c r="T184" s="183">
        <f>$C184*('ENTER HRS HERE'!T184)</f>
        <v>0</v>
      </c>
      <c r="U184" s="181">
        <f>$C184*1.5*('ENTER HRS HERE'!U184)</f>
        <v>0</v>
      </c>
      <c r="V184" s="183">
        <f>$C184*('ENTER HRS HERE'!V184)</f>
        <v>0</v>
      </c>
      <c r="W184" s="181">
        <f>$C184*1.5*('ENTER HRS HERE'!W184)</f>
        <v>0</v>
      </c>
      <c r="X184" s="183">
        <f>$C184*('ENTER HRS HERE'!X184)</f>
        <v>0</v>
      </c>
      <c r="Y184" s="181">
        <f>$C184*1.5*('ENTER HRS HERE'!Y184)</f>
        <v>0</v>
      </c>
      <c r="Z184" s="183">
        <f>$C184*('ENTER HRS HERE'!Z184)</f>
        <v>0</v>
      </c>
      <c r="AA184" s="181">
        <f>$C184*1.5*('ENTER HRS HERE'!AA184)</f>
        <v>0</v>
      </c>
      <c r="AB184" s="183">
        <f>$C184*('ENTER HRS HERE'!AB184)</f>
        <v>0</v>
      </c>
      <c r="AC184" s="181">
        <f>$C184*1.5*('ENTER HRS HERE'!AC184)</f>
        <v>0</v>
      </c>
      <c r="AD184" s="183">
        <f>$C184*('ENTER HRS HERE'!AD184)</f>
        <v>0</v>
      </c>
      <c r="AE184" s="181">
        <f>$C184*1.5*('ENTER HRS HERE'!AE184)</f>
        <v>0</v>
      </c>
      <c r="AF184" s="183">
        <f>$C184*('ENTER HRS HERE'!AF184)</f>
        <v>0</v>
      </c>
      <c r="AG184" s="181">
        <f>$C184*1.5*('ENTER HRS HERE'!AG184)</f>
        <v>0</v>
      </c>
      <c r="AH184" s="183">
        <f>$C184*('ENTER HRS HERE'!AH184)</f>
        <v>0</v>
      </c>
      <c r="AI184" s="181">
        <f>$C184*1.5*('ENTER HRS HERE'!AI184)</f>
        <v>0</v>
      </c>
      <c r="AJ184" s="183">
        <f>$C184*('ENTER HRS HERE'!AJ184)</f>
        <v>0</v>
      </c>
      <c r="AK184" s="181">
        <f>$C184*1.5*('ENTER HRS HERE'!AK184)</f>
        <v>0</v>
      </c>
      <c r="AL184" s="183">
        <f>$C184*('ENTER HRS HERE'!AL184)</f>
        <v>0</v>
      </c>
      <c r="AM184" s="181">
        <f>$C184*1.5*('ENTER HRS HERE'!AM184)</f>
        <v>0</v>
      </c>
    </row>
    <row r="185" spans="2:39" ht="12.75">
      <c r="B185" s="196"/>
      <c r="C185" s="181"/>
      <c r="D185" s="276">
        <f t="shared" si="10"/>
        <v>0</v>
      </c>
      <c r="E185" s="277">
        <f t="shared" si="11"/>
        <v>0</v>
      </c>
      <c r="F185" s="180">
        <f>$C185*('ENTER HRS HERE'!F185)</f>
        <v>0</v>
      </c>
      <c r="G185" s="182">
        <f>$C185*1.5*('ENTER HRS HERE'!G185)</f>
        <v>0</v>
      </c>
      <c r="H185" s="183">
        <f>$C185*('ENTER HRS HERE'!H185)</f>
        <v>0</v>
      </c>
      <c r="I185" s="181">
        <f>$C185*1.5*('ENTER HRS HERE'!I185)</f>
        <v>0</v>
      </c>
      <c r="J185" s="183">
        <f>$C185*('ENTER HRS HERE'!J185)</f>
        <v>0</v>
      </c>
      <c r="K185" s="181">
        <f>$C185*1.5*('ENTER HRS HERE'!K185)</f>
        <v>0</v>
      </c>
      <c r="L185" s="183">
        <f>$C185*('ENTER HRS HERE'!L185)</f>
        <v>0</v>
      </c>
      <c r="M185" s="181">
        <f>$C185*1.5*('ENTER HRS HERE'!M185)</f>
        <v>0</v>
      </c>
      <c r="N185" s="183">
        <f>$C185*('ENTER HRS HERE'!N185)</f>
        <v>0</v>
      </c>
      <c r="O185" s="181">
        <f>$C185*1.5*('ENTER HRS HERE'!O185)</f>
        <v>0</v>
      </c>
      <c r="P185" s="183">
        <f>$C185*('ENTER HRS HERE'!P185)</f>
        <v>0</v>
      </c>
      <c r="Q185" s="181">
        <f>$C185*1.5*('ENTER HRS HERE'!Q185)</f>
        <v>0</v>
      </c>
      <c r="R185" s="183">
        <f>$C185*('ENTER HRS HERE'!R185)</f>
        <v>0</v>
      </c>
      <c r="S185" s="181">
        <f>$C185*1.5*('ENTER HRS HERE'!S185)</f>
        <v>0</v>
      </c>
      <c r="T185" s="183">
        <f>$C185*('ENTER HRS HERE'!T185)</f>
        <v>0</v>
      </c>
      <c r="U185" s="181">
        <f>$C185*1.5*('ENTER HRS HERE'!U185)</f>
        <v>0</v>
      </c>
      <c r="V185" s="183">
        <f>$C185*('ENTER HRS HERE'!V185)</f>
        <v>0</v>
      </c>
      <c r="W185" s="181">
        <f>$C185*1.5*('ENTER HRS HERE'!W185)</f>
        <v>0</v>
      </c>
      <c r="X185" s="183">
        <f>$C185*('ENTER HRS HERE'!X185)</f>
        <v>0</v>
      </c>
      <c r="Y185" s="181">
        <f>$C185*1.5*('ENTER HRS HERE'!Y185)</f>
        <v>0</v>
      </c>
      <c r="Z185" s="183">
        <f>$C185*('ENTER HRS HERE'!Z185)</f>
        <v>0</v>
      </c>
      <c r="AA185" s="181">
        <f>$C185*1.5*('ENTER HRS HERE'!AA185)</f>
        <v>0</v>
      </c>
      <c r="AB185" s="183">
        <f>$C185*('ENTER HRS HERE'!AB185)</f>
        <v>0</v>
      </c>
      <c r="AC185" s="181">
        <f>$C185*1.5*('ENTER HRS HERE'!AC185)</f>
        <v>0</v>
      </c>
      <c r="AD185" s="183">
        <f>$C185*('ENTER HRS HERE'!AD185)</f>
        <v>0</v>
      </c>
      <c r="AE185" s="181">
        <f>$C185*1.5*('ENTER HRS HERE'!AE185)</f>
        <v>0</v>
      </c>
      <c r="AF185" s="183">
        <f>$C185*('ENTER HRS HERE'!AF185)</f>
        <v>0</v>
      </c>
      <c r="AG185" s="181">
        <f>$C185*1.5*('ENTER HRS HERE'!AG185)</f>
        <v>0</v>
      </c>
      <c r="AH185" s="183">
        <f>$C185*('ENTER HRS HERE'!AH185)</f>
        <v>0</v>
      </c>
      <c r="AI185" s="181">
        <f>$C185*1.5*('ENTER HRS HERE'!AI185)</f>
        <v>0</v>
      </c>
      <c r="AJ185" s="183">
        <f>$C185*('ENTER HRS HERE'!AJ185)</f>
        <v>0</v>
      </c>
      <c r="AK185" s="181">
        <f>$C185*1.5*('ENTER HRS HERE'!AK185)</f>
        <v>0</v>
      </c>
      <c r="AL185" s="183">
        <f>$C185*('ENTER HRS HERE'!AL185)</f>
        <v>0</v>
      </c>
      <c r="AM185" s="181">
        <f>$C185*1.5*('ENTER HRS HERE'!AM185)</f>
        <v>0</v>
      </c>
    </row>
    <row r="186" spans="2:39" ht="12.75">
      <c r="B186" s="196"/>
      <c r="C186" s="181"/>
      <c r="D186" s="276">
        <f t="shared" si="10"/>
        <v>0</v>
      </c>
      <c r="E186" s="277">
        <f t="shared" si="11"/>
        <v>0</v>
      </c>
      <c r="F186" s="180">
        <f>$C186*('ENTER HRS HERE'!F186)</f>
        <v>0</v>
      </c>
      <c r="G186" s="182">
        <f>$C186*1.5*('ENTER HRS HERE'!G186)</f>
        <v>0</v>
      </c>
      <c r="H186" s="183">
        <f>$C186*('ENTER HRS HERE'!H186)</f>
        <v>0</v>
      </c>
      <c r="I186" s="181">
        <f>$C186*1.5*('ENTER HRS HERE'!I186)</f>
        <v>0</v>
      </c>
      <c r="J186" s="183">
        <f>$C186*('ENTER HRS HERE'!J186)</f>
        <v>0</v>
      </c>
      <c r="K186" s="181">
        <f>$C186*1.5*('ENTER HRS HERE'!K186)</f>
        <v>0</v>
      </c>
      <c r="L186" s="183">
        <f>$C186*('ENTER HRS HERE'!L186)</f>
        <v>0</v>
      </c>
      <c r="M186" s="181">
        <f>$C186*1.5*('ENTER HRS HERE'!M186)</f>
        <v>0</v>
      </c>
      <c r="N186" s="183">
        <f>$C186*('ENTER HRS HERE'!N186)</f>
        <v>0</v>
      </c>
      <c r="O186" s="181">
        <f>$C186*1.5*('ENTER HRS HERE'!O186)</f>
        <v>0</v>
      </c>
      <c r="P186" s="183">
        <f>$C186*('ENTER HRS HERE'!P186)</f>
        <v>0</v>
      </c>
      <c r="Q186" s="181">
        <f>$C186*1.5*('ENTER HRS HERE'!Q186)</f>
        <v>0</v>
      </c>
      <c r="R186" s="183">
        <f>$C186*('ENTER HRS HERE'!R186)</f>
        <v>0</v>
      </c>
      <c r="S186" s="181">
        <f>$C186*1.5*('ENTER HRS HERE'!S186)</f>
        <v>0</v>
      </c>
      <c r="T186" s="183">
        <f>$C186*('ENTER HRS HERE'!T186)</f>
        <v>0</v>
      </c>
      <c r="U186" s="181">
        <f>$C186*1.5*('ENTER HRS HERE'!U186)</f>
        <v>0</v>
      </c>
      <c r="V186" s="183">
        <f>$C186*('ENTER HRS HERE'!V186)</f>
        <v>0</v>
      </c>
      <c r="W186" s="181">
        <f>$C186*1.5*('ENTER HRS HERE'!W186)</f>
        <v>0</v>
      </c>
      <c r="X186" s="183">
        <f>$C186*('ENTER HRS HERE'!X186)</f>
        <v>0</v>
      </c>
      <c r="Y186" s="181">
        <f>$C186*1.5*('ENTER HRS HERE'!Y186)</f>
        <v>0</v>
      </c>
      <c r="Z186" s="183">
        <f>$C186*('ENTER HRS HERE'!Z186)</f>
        <v>0</v>
      </c>
      <c r="AA186" s="181">
        <f>$C186*1.5*('ENTER HRS HERE'!AA186)</f>
        <v>0</v>
      </c>
      <c r="AB186" s="183">
        <f>$C186*('ENTER HRS HERE'!AB186)</f>
        <v>0</v>
      </c>
      <c r="AC186" s="181">
        <f>$C186*1.5*('ENTER HRS HERE'!AC186)</f>
        <v>0</v>
      </c>
      <c r="AD186" s="183">
        <f>$C186*('ENTER HRS HERE'!AD186)</f>
        <v>0</v>
      </c>
      <c r="AE186" s="181">
        <f>$C186*1.5*('ENTER HRS HERE'!AE186)</f>
        <v>0</v>
      </c>
      <c r="AF186" s="183">
        <f>$C186*('ENTER HRS HERE'!AF186)</f>
        <v>0</v>
      </c>
      <c r="AG186" s="181">
        <f>$C186*1.5*('ENTER HRS HERE'!AG186)</f>
        <v>0</v>
      </c>
      <c r="AH186" s="183">
        <f>$C186*('ENTER HRS HERE'!AH186)</f>
        <v>0</v>
      </c>
      <c r="AI186" s="181">
        <f>$C186*1.5*('ENTER HRS HERE'!AI186)</f>
        <v>0</v>
      </c>
      <c r="AJ186" s="183">
        <f>$C186*('ENTER HRS HERE'!AJ186)</f>
        <v>0</v>
      </c>
      <c r="AK186" s="181">
        <f>$C186*1.5*('ENTER HRS HERE'!AK186)</f>
        <v>0</v>
      </c>
      <c r="AL186" s="183">
        <f>$C186*('ENTER HRS HERE'!AL186)</f>
        <v>0</v>
      </c>
      <c r="AM186" s="181">
        <f>$C186*1.5*('ENTER HRS HERE'!AM186)</f>
        <v>0</v>
      </c>
    </row>
    <row r="187" spans="2:39" ht="12.75">
      <c r="B187" s="196"/>
      <c r="C187" s="181"/>
      <c r="D187" s="276">
        <f t="shared" si="10"/>
        <v>0</v>
      </c>
      <c r="E187" s="277">
        <f t="shared" si="11"/>
        <v>0</v>
      </c>
      <c r="F187" s="180">
        <f>$C187*('ENTER HRS HERE'!F187)</f>
        <v>0</v>
      </c>
      <c r="G187" s="182">
        <f>$C187*1.5*('ENTER HRS HERE'!G187)</f>
        <v>0</v>
      </c>
      <c r="H187" s="183">
        <f>$C187*('ENTER HRS HERE'!H187)</f>
        <v>0</v>
      </c>
      <c r="I187" s="181">
        <f>$C187*1.5*('ENTER HRS HERE'!I187)</f>
        <v>0</v>
      </c>
      <c r="J187" s="183">
        <f>$C187*('ENTER HRS HERE'!J187)</f>
        <v>0</v>
      </c>
      <c r="K187" s="181">
        <f>$C187*1.5*('ENTER HRS HERE'!K187)</f>
        <v>0</v>
      </c>
      <c r="L187" s="183">
        <f>$C187*('ENTER HRS HERE'!L187)</f>
        <v>0</v>
      </c>
      <c r="M187" s="181">
        <f>$C187*1.5*('ENTER HRS HERE'!M187)</f>
        <v>0</v>
      </c>
      <c r="N187" s="183">
        <f>$C187*('ENTER HRS HERE'!N187)</f>
        <v>0</v>
      </c>
      <c r="O187" s="181">
        <f>$C187*1.5*('ENTER HRS HERE'!O187)</f>
        <v>0</v>
      </c>
      <c r="P187" s="183">
        <f>$C187*('ENTER HRS HERE'!P187)</f>
        <v>0</v>
      </c>
      <c r="Q187" s="181">
        <f>$C187*1.5*('ENTER HRS HERE'!Q187)</f>
        <v>0</v>
      </c>
      <c r="R187" s="183">
        <f>$C187*('ENTER HRS HERE'!R187)</f>
        <v>0</v>
      </c>
      <c r="S187" s="181">
        <f>$C187*1.5*('ENTER HRS HERE'!S187)</f>
        <v>0</v>
      </c>
      <c r="T187" s="183">
        <f>$C187*('ENTER HRS HERE'!T187)</f>
        <v>0</v>
      </c>
      <c r="U187" s="181">
        <f>$C187*1.5*('ENTER HRS HERE'!U187)</f>
        <v>0</v>
      </c>
      <c r="V187" s="183">
        <f>$C187*('ENTER HRS HERE'!V187)</f>
        <v>0</v>
      </c>
      <c r="W187" s="181">
        <f>$C187*1.5*('ENTER HRS HERE'!W187)</f>
        <v>0</v>
      </c>
      <c r="X187" s="183">
        <f>$C187*('ENTER HRS HERE'!X187)</f>
        <v>0</v>
      </c>
      <c r="Y187" s="181">
        <f>$C187*1.5*('ENTER HRS HERE'!Y187)</f>
        <v>0</v>
      </c>
      <c r="Z187" s="183">
        <f>$C187*('ENTER HRS HERE'!Z187)</f>
        <v>0</v>
      </c>
      <c r="AA187" s="181">
        <f>$C187*1.5*('ENTER HRS HERE'!AA187)</f>
        <v>0</v>
      </c>
      <c r="AB187" s="183">
        <f>$C187*('ENTER HRS HERE'!AB187)</f>
        <v>0</v>
      </c>
      <c r="AC187" s="181">
        <f>$C187*1.5*('ENTER HRS HERE'!AC187)</f>
        <v>0</v>
      </c>
      <c r="AD187" s="183">
        <f>$C187*('ENTER HRS HERE'!AD187)</f>
        <v>0</v>
      </c>
      <c r="AE187" s="181">
        <f>$C187*1.5*('ENTER HRS HERE'!AE187)</f>
        <v>0</v>
      </c>
      <c r="AF187" s="183">
        <f>$C187*('ENTER HRS HERE'!AF187)</f>
        <v>0</v>
      </c>
      <c r="AG187" s="181">
        <f>$C187*1.5*('ENTER HRS HERE'!AG187)</f>
        <v>0</v>
      </c>
      <c r="AH187" s="183">
        <f>$C187*('ENTER HRS HERE'!AH187)</f>
        <v>0</v>
      </c>
      <c r="AI187" s="181">
        <f>$C187*1.5*('ENTER HRS HERE'!AI187)</f>
        <v>0</v>
      </c>
      <c r="AJ187" s="183">
        <f>$C187*('ENTER HRS HERE'!AJ187)</f>
        <v>0</v>
      </c>
      <c r="AK187" s="181">
        <f>$C187*1.5*('ENTER HRS HERE'!AK187)</f>
        <v>0</v>
      </c>
      <c r="AL187" s="183">
        <f>$C187*('ENTER HRS HERE'!AL187)</f>
        <v>0</v>
      </c>
      <c r="AM187" s="181">
        <f>$C187*1.5*('ENTER HRS HERE'!AM187)</f>
        <v>0</v>
      </c>
    </row>
    <row r="188" spans="2:39" ht="12.75">
      <c r="B188" s="196"/>
      <c r="C188" s="186"/>
      <c r="D188" s="276">
        <f t="shared" si="10"/>
        <v>0</v>
      </c>
      <c r="E188" s="277">
        <f t="shared" si="11"/>
        <v>0</v>
      </c>
      <c r="F188" s="180">
        <f>$C188*('ENTER HRS HERE'!F188)</f>
        <v>0</v>
      </c>
      <c r="G188" s="182">
        <f>$C188*1.5*('ENTER HRS HERE'!G188)</f>
        <v>0</v>
      </c>
      <c r="H188" s="183">
        <f>$C188*('ENTER HRS HERE'!H188)</f>
        <v>0</v>
      </c>
      <c r="I188" s="181">
        <f>$C188*1.5*('ENTER HRS HERE'!I188)</f>
        <v>0</v>
      </c>
      <c r="J188" s="183">
        <f>$C188*('ENTER HRS HERE'!J188)</f>
        <v>0</v>
      </c>
      <c r="K188" s="181">
        <f>$C188*1.5*('ENTER HRS HERE'!K188)</f>
        <v>0</v>
      </c>
      <c r="L188" s="183">
        <f>$C188*('ENTER HRS HERE'!L188)</f>
        <v>0</v>
      </c>
      <c r="M188" s="181">
        <f>$C188*1.5*('ENTER HRS HERE'!M188)</f>
        <v>0</v>
      </c>
      <c r="N188" s="183">
        <f>$C188*('ENTER HRS HERE'!N188)</f>
        <v>0</v>
      </c>
      <c r="O188" s="181">
        <f>$C188*1.5*('ENTER HRS HERE'!O188)</f>
        <v>0</v>
      </c>
      <c r="P188" s="183">
        <f>$C188*('ENTER HRS HERE'!P188)</f>
        <v>0</v>
      </c>
      <c r="Q188" s="181">
        <f>$C188*1.5*('ENTER HRS HERE'!Q188)</f>
        <v>0</v>
      </c>
      <c r="R188" s="183">
        <f>$C188*('ENTER HRS HERE'!R188)</f>
        <v>0</v>
      </c>
      <c r="S188" s="181">
        <f>$C188*1.5*('ENTER HRS HERE'!S188)</f>
        <v>0</v>
      </c>
      <c r="T188" s="183">
        <f>$C188*('ENTER HRS HERE'!T188)</f>
        <v>0</v>
      </c>
      <c r="U188" s="181">
        <f>$C188*1.5*('ENTER HRS HERE'!U188)</f>
        <v>0</v>
      </c>
      <c r="V188" s="183">
        <f>$C188*('ENTER HRS HERE'!V188)</f>
        <v>0</v>
      </c>
      <c r="W188" s="181">
        <f>$C188*1.5*('ENTER HRS HERE'!W188)</f>
        <v>0</v>
      </c>
      <c r="X188" s="183">
        <f>$C188*('ENTER HRS HERE'!X188)</f>
        <v>0</v>
      </c>
      <c r="Y188" s="181">
        <f>$C188*1.5*('ENTER HRS HERE'!Y188)</f>
        <v>0</v>
      </c>
      <c r="Z188" s="183">
        <f>$C188*('ENTER HRS HERE'!Z188)</f>
        <v>0</v>
      </c>
      <c r="AA188" s="181">
        <f>$C188*1.5*('ENTER HRS HERE'!AA188)</f>
        <v>0</v>
      </c>
      <c r="AB188" s="183">
        <f>$C188*('ENTER HRS HERE'!AB188)</f>
        <v>0</v>
      </c>
      <c r="AC188" s="181">
        <f>$C188*1.5*('ENTER HRS HERE'!AC188)</f>
        <v>0</v>
      </c>
      <c r="AD188" s="183">
        <f>$C188*('ENTER HRS HERE'!AD188)</f>
        <v>0</v>
      </c>
      <c r="AE188" s="181">
        <f>$C188*1.5*('ENTER HRS HERE'!AE188)</f>
        <v>0</v>
      </c>
      <c r="AF188" s="183">
        <f>$C188*('ENTER HRS HERE'!AF188)</f>
        <v>0</v>
      </c>
      <c r="AG188" s="181">
        <f>$C188*1.5*('ENTER HRS HERE'!AG188)</f>
        <v>0</v>
      </c>
      <c r="AH188" s="183">
        <f>$C188*('ENTER HRS HERE'!AH188)</f>
        <v>0</v>
      </c>
      <c r="AI188" s="181">
        <f>$C188*1.5*('ENTER HRS HERE'!AI188)</f>
        <v>0</v>
      </c>
      <c r="AJ188" s="183">
        <f>$C188*('ENTER HRS HERE'!AJ188)</f>
        <v>0</v>
      </c>
      <c r="AK188" s="181">
        <f>$C188*1.5*('ENTER HRS HERE'!AK188)</f>
        <v>0</v>
      </c>
      <c r="AL188" s="183">
        <f>$C188*('ENTER HRS HERE'!AL188)</f>
        <v>0</v>
      </c>
      <c r="AM188" s="181">
        <f>$C188*1.5*('ENTER HRS HERE'!AM188)</f>
        <v>0</v>
      </c>
    </row>
    <row r="189" spans="2:39" ht="12.75">
      <c r="B189" s="196"/>
      <c r="C189" s="186"/>
      <c r="D189" s="276">
        <f t="shared" si="10"/>
        <v>0</v>
      </c>
      <c r="E189" s="277">
        <f t="shared" si="11"/>
        <v>0</v>
      </c>
      <c r="F189" s="180">
        <f>$C189*('ENTER HRS HERE'!F189)</f>
        <v>0</v>
      </c>
      <c r="G189" s="182">
        <f>$C189*1.5*('ENTER HRS HERE'!G189)</f>
        <v>0</v>
      </c>
      <c r="H189" s="183">
        <f>$C189*('ENTER HRS HERE'!H189)</f>
        <v>0</v>
      </c>
      <c r="I189" s="181">
        <f>$C189*1.5*('ENTER HRS HERE'!I189)</f>
        <v>0</v>
      </c>
      <c r="J189" s="183">
        <f>$C189*('ENTER HRS HERE'!J189)</f>
        <v>0</v>
      </c>
      <c r="K189" s="181">
        <f>$C189*1.5*('ENTER HRS HERE'!K189)</f>
        <v>0</v>
      </c>
      <c r="L189" s="183">
        <f>$C189*('ENTER HRS HERE'!L189)</f>
        <v>0</v>
      </c>
      <c r="M189" s="181">
        <f>$C189*1.5*('ENTER HRS HERE'!M189)</f>
        <v>0</v>
      </c>
      <c r="N189" s="183">
        <f>$C189*('ENTER HRS HERE'!N189)</f>
        <v>0</v>
      </c>
      <c r="O189" s="181">
        <f>$C189*1.5*('ENTER HRS HERE'!O189)</f>
        <v>0</v>
      </c>
      <c r="P189" s="183">
        <f>$C189*('ENTER HRS HERE'!P189)</f>
        <v>0</v>
      </c>
      <c r="Q189" s="181">
        <f>$C189*1.5*('ENTER HRS HERE'!Q189)</f>
        <v>0</v>
      </c>
      <c r="R189" s="183">
        <f>$C189*('ENTER HRS HERE'!R189)</f>
        <v>0</v>
      </c>
      <c r="S189" s="181">
        <f>$C189*1.5*('ENTER HRS HERE'!S189)</f>
        <v>0</v>
      </c>
      <c r="T189" s="183">
        <f>$C189*('ENTER HRS HERE'!T189)</f>
        <v>0</v>
      </c>
      <c r="U189" s="181">
        <f>$C189*1.5*('ENTER HRS HERE'!U189)</f>
        <v>0</v>
      </c>
      <c r="V189" s="183">
        <f>$C189*('ENTER HRS HERE'!V189)</f>
        <v>0</v>
      </c>
      <c r="W189" s="181">
        <f>$C189*1.5*('ENTER HRS HERE'!W189)</f>
        <v>0</v>
      </c>
      <c r="X189" s="183">
        <f>$C189*('ENTER HRS HERE'!X189)</f>
        <v>0</v>
      </c>
      <c r="Y189" s="181">
        <f>$C189*1.5*('ENTER HRS HERE'!Y189)</f>
        <v>0</v>
      </c>
      <c r="Z189" s="183">
        <f>$C189*('ENTER HRS HERE'!Z189)</f>
        <v>0</v>
      </c>
      <c r="AA189" s="181">
        <f>$C189*1.5*('ENTER HRS HERE'!AA189)</f>
        <v>0</v>
      </c>
      <c r="AB189" s="183">
        <f>$C189*('ENTER HRS HERE'!AB189)</f>
        <v>0</v>
      </c>
      <c r="AC189" s="181">
        <f>$C189*1.5*('ENTER HRS HERE'!AC189)</f>
        <v>0</v>
      </c>
      <c r="AD189" s="183">
        <f>$C189*('ENTER HRS HERE'!AD189)</f>
        <v>0</v>
      </c>
      <c r="AE189" s="181">
        <f>$C189*1.5*('ENTER HRS HERE'!AE189)</f>
        <v>0</v>
      </c>
      <c r="AF189" s="183">
        <f>$C189*('ENTER HRS HERE'!AF189)</f>
        <v>0</v>
      </c>
      <c r="AG189" s="181">
        <f>$C189*1.5*('ENTER HRS HERE'!AG189)</f>
        <v>0</v>
      </c>
      <c r="AH189" s="183">
        <f>$C189*('ENTER HRS HERE'!AH189)</f>
        <v>0</v>
      </c>
      <c r="AI189" s="181">
        <f>$C189*1.5*('ENTER HRS HERE'!AI189)</f>
        <v>0</v>
      </c>
      <c r="AJ189" s="183">
        <f>$C189*('ENTER HRS HERE'!AJ189)</f>
        <v>0</v>
      </c>
      <c r="AK189" s="181">
        <f>$C189*1.5*('ENTER HRS HERE'!AK189)</f>
        <v>0</v>
      </c>
      <c r="AL189" s="183">
        <f>$C189*('ENTER HRS HERE'!AL189)</f>
        <v>0</v>
      </c>
      <c r="AM189" s="181">
        <f>$C189*1.5*('ENTER HRS HERE'!AM189)</f>
        <v>0</v>
      </c>
    </row>
    <row r="190" spans="2:39" ht="12.75">
      <c r="B190" s="196"/>
      <c r="C190" s="186"/>
      <c r="D190" s="276">
        <f t="shared" si="10"/>
        <v>0</v>
      </c>
      <c r="E190" s="277">
        <f t="shared" si="11"/>
        <v>0</v>
      </c>
      <c r="F190" s="180">
        <f>$C190*('ENTER HRS HERE'!F190)</f>
        <v>0</v>
      </c>
      <c r="G190" s="182">
        <f>$C190*1.5*('ENTER HRS HERE'!G190)</f>
        <v>0</v>
      </c>
      <c r="H190" s="183">
        <f>$C190*('ENTER HRS HERE'!H190)</f>
        <v>0</v>
      </c>
      <c r="I190" s="181">
        <f>$C190*1.5*('ENTER HRS HERE'!I190)</f>
        <v>0</v>
      </c>
      <c r="J190" s="183">
        <f>$C190*('ENTER HRS HERE'!J190)</f>
        <v>0</v>
      </c>
      <c r="K190" s="181">
        <f>$C190*1.5*('ENTER HRS HERE'!K190)</f>
        <v>0</v>
      </c>
      <c r="L190" s="183">
        <f>$C190*('ENTER HRS HERE'!L190)</f>
        <v>0</v>
      </c>
      <c r="M190" s="181">
        <f>$C190*1.5*('ENTER HRS HERE'!M190)</f>
        <v>0</v>
      </c>
      <c r="N190" s="183">
        <f>$C190*('ENTER HRS HERE'!N190)</f>
        <v>0</v>
      </c>
      <c r="O190" s="181">
        <f>$C190*1.5*('ENTER HRS HERE'!O190)</f>
        <v>0</v>
      </c>
      <c r="P190" s="183">
        <f>$C190*('ENTER HRS HERE'!P190)</f>
        <v>0</v>
      </c>
      <c r="Q190" s="181">
        <f>$C190*1.5*('ENTER HRS HERE'!Q190)</f>
        <v>0</v>
      </c>
      <c r="R190" s="183">
        <f>$C190*('ENTER HRS HERE'!R190)</f>
        <v>0</v>
      </c>
      <c r="S190" s="181">
        <f>$C190*1.5*('ENTER HRS HERE'!S190)</f>
        <v>0</v>
      </c>
      <c r="T190" s="183">
        <f>$C190*('ENTER HRS HERE'!T190)</f>
        <v>0</v>
      </c>
      <c r="U190" s="181">
        <f>$C190*1.5*('ENTER HRS HERE'!U190)</f>
        <v>0</v>
      </c>
      <c r="V190" s="183">
        <f>$C190*('ENTER HRS HERE'!V190)</f>
        <v>0</v>
      </c>
      <c r="W190" s="181">
        <f>$C190*1.5*('ENTER HRS HERE'!W190)</f>
        <v>0</v>
      </c>
      <c r="X190" s="183">
        <f>$C190*('ENTER HRS HERE'!X190)</f>
        <v>0</v>
      </c>
      <c r="Y190" s="181">
        <f>$C190*1.5*('ENTER HRS HERE'!Y190)</f>
        <v>0</v>
      </c>
      <c r="Z190" s="183">
        <f>$C190*('ENTER HRS HERE'!Z190)</f>
        <v>0</v>
      </c>
      <c r="AA190" s="181">
        <f>$C190*1.5*('ENTER HRS HERE'!AA190)</f>
        <v>0</v>
      </c>
      <c r="AB190" s="183">
        <f>$C190*('ENTER HRS HERE'!AB190)</f>
        <v>0</v>
      </c>
      <c r="AC190" s="181">
        <f>$C190*1.5*('ENTER HRS HERE'!AC190)</f>
        <v>0</v>
      </c>
      <c r="AD190" s="183">
        <f>$C190*('ENTER HRS HERE'!AD190)</f>
        <v>0</v>
      </c>
      <c r="AE190" s="181">
        <f>$C190*1.5*('ENTER HRS HERE'!AE190)</f>
        <v>0</v>
      </c>
      <c r="AF190" s="183">
        <f>$C190*('ENTER HRS HERE'!AF190)</f>
        <v>0</v>
      </c>
      <c r="AG190" s="181">
        <f>$C190*1.5*('ENTER HRS HERE'!AG190)</f>
        <v>0</v>
      </c>
      <c r="AH190" s="183">
        <f>$C190*('ENTER HRS HERE'!AH190)</f>
        <v>0</v>
      </c>
      <c r="AI190" s="181">
        <f>$C190*1.5*('ENTER HRS HERE'!AI190)</f>
        <v>0</v>
      </c>
      <c r="AJ190" s="183">
        <f>$C190*('ENTER HRS HERE'!AJ190)</f>
        <v>0</v>
      </c>
      <c r="AK190" s="181">
        <f>$C190*1.5*('ENTER HRS HERE'!AK190)</f>
        <v>0</v>
      </c>
      <c r="AL190" s="183">
        <f>$C190*('ENTER HRS HERE'!AL190)</f>
        <v>0</v>
      </c>
      <c r="AM190" s="181">
        <f>$C190*1.5*('ENTER HRS HERE'!AM190)</f>
        <v>0</v>
      </c>
    </row>
    <row r="191" spans="2:39" ht="12.75">
      <c r="B191" s="196"/>
      <c r="C191" s="186"/>
      <c r="D191" s="276">
        <f t="shared" si="10"/>
        <v>0</v>
      </c>
      <c r="E191" s="277">
        <f t="shared" si="11"/>
        <v>0</v>
      </c>
      <c r="F191" s="180">
        <f>$C191*('ENTER HRS HERE'!F191)</f>
        <v>0</v>
      </c>
      <c r="G191" s="182">
        <f>$C191*1.5*('ENTER HRS HERE'!G191)</f>
        <v>0</v>
      </c>
      <c r="H191" s="183">
        <f>$C191*('ENTER HRS HERE'!H191)</f>
        <v>0</v>
      </c>
      <c r="I191" s="181">
        <f>$C191*1.5*('ENTER HRS HERE'!I191)</f>
        <v>0</v>
      </c>
      <c r="J191" s="183">
        <f>$C191*('ENTER HRS HERE'!J191)</f>
        <v>0</v>
      </c>
      <c r="K191" s="181">
        <f>$C191*1.5*('ENTER HRS HERE'!K191)</f>
        <v>0</v>
      </c>
      <c r="L191" s="183">
        <f>$C191*('ENTER HRS HERE'!L191)</f>
        <v>0</v>
      </c>
      <c r="M191" s="181">
        <f>$C191*1.5*('ENTER HRS HERE'!M191)</f>
        <v>0</v>
      </c>
      <c r="N191" s="183">
        <f>$C191*('ENTER HRS HERE'!N191)</f>
        <v>0</v>
      </c>
      <c r="O191" s="181">
        <f>$C191*1.5*('ENTER HRS HERE'!O191)</f>
        <v>0</v>
      </c>
      <c r="P191" s="183">
        <f>$C191*('ENTER HRS HERE'!P191)</f>
        <v>0</v>
      </c>
      <c r="Q191" s="181">
        <f>$C191*1.5*('ENTER HRS HERE'!Q191)</f>
        <v>0</v>
      </c>
      <c r="R191" s="183">
        <f>$C191*('ENTER HRS HERE'!R191)</f>
        <v>0</v>
      </c>
      <c r="S191" s="181">
        <f>$C191*1.5*('ENTER HRS HERE'!S191)</f>
        <v>0</v>
      </c>
      <c r="T191" s="183">
        <f>$C191*('ENTER HRS HERE'!T191)</f>
        <v>0</v>
      </c>
      <c r="U191" s="181">
        <f>$C191*1.5*('ENTER HRS HERE'!U191)</f>
        <v>0</v>
      </c>
      <c r="V191" s="183">
        <f>$C191*('ENTER HRS HERE'!V191)</f>
        <v>0</v>
      </c>
      <c r="W191" s="181">
        <f>$C191*1.5*('ENTER HRS HERE'!W191)</f>
        <v>0</v>
      </c>
      <c r="X191" s="183">
        <f>$C191*('ENTER HRS HERE'!X191)</f>
        <v>0</v>
      </c>
      <c r="Y191" s="181">
        <f>$C191*1.5*('ENTER HRS HERE'!Y191)</f>
        <v>0</v>
      </c>
      <c r="Z191" s="183">
        <f>$C191*('ENTER HRS HERE'!Z191)</f>
        <v>0</v>
      </c>
      <c r="AA191" s="181">
        <f>$C191*1.5*('ENTER HRS HERE'!AA191)</f>
        <v>0</v>
      </c>
      <c r="AB191" s="183">
        <f>$C191*('ENTER HRS HERE'!AB191)</f>
        <v>0</v>
      </c>
      <c r="AC191" s="181">
        <f>$C191*1.5*('ENTER HRS HERE'!AC191)</f>
        <v>0</v>
      </c>
      <c r="AD191" s="183">
        <f>$C191*('ENTER HRS HERE'!AD191)</f>
        <v>0</v>
      </c>
      <c r="AE191" s="181">
        <f>$C191*1.5*('ENTER HRS HERE'!AE191)</f>
        <v>0</v>
      </c>
      <c r="AF191" s="183">
        <f>$C191*('ENTER HRS HERE'!AF191)</f>
        <v>0</v>
      </c>
      <c r="AG191" s="181">
        <f>$C191*1.5*('ENTER HRS HERE'!AG191)</f>
        <v>0</v>
      </c>
      <c r="AH191" s="183">
        <f>$C191*('ENTER HRS HERE'!AH191)</f>
        <v>0</v>
      </c>
      <c r="AI191" s="181">
        <f>$C191*1.5*('ENTER HRS HERE'!AI191)</f>
        <v>0</v>
      </c>
      <c r="AJ191" s="183">
        <f>$C191*('ENTER HRS HERE'!AJ191)</f>
        <v>0</v>
      </c>
      <c r="AK191" s="181">
        <f>$C191*1.5*('ENTER HRS HERE'!AK191)</f>
        <v>0</v>
      </c>
      <c r="AL191" s="183">
        <f>$C191*('ENTER HRS HERE'!AL191)</f>
        <v>0</v>
      </c>
      <c r="AM191" s="181">
        <f>$C191*1.5*('ENTER HRS HERE'!AM191)</f>
        <v>0</v>
      </c>
    </row>
    <row r="192" spans="2:39" ht="12.75">
      <c r="B192" s="196"/>
      <c r="C192" s="186"/>
      <c r="D192" s="276">
        <f t="shared" si="10"/>
        <v>0</v>
      </c>
      <c r="E192" s="277">
        <f t="shared" si="11"/>
        <v>0</v>
      </c>
      <c r="F192" s="180">
        <f>$C192*('ENTER HRS HERE'!F192)</f>
        <v>0</v>
      </c>
      <c r="G192" s="182">
        <f>$C192*1.5*('ENTER HRS HERE'!G192)</f>
        <v>0</v>
      </c>
      <c r="H192" s="183">
        <f>$C192*('ENTER HRS HERE'!H192)</f>
        <v>0</v>
      </c>
      <c r="I192" s="181">
        <f>$C192*1.5*('ENTER HRS HERE'!I192)</f>
        <v>0</v>
      </c>
      <c r="J192" s="183">
        <f>$C192*('ENTER HRS HERE'!J192)</f>
        <v>0</v>
      </c>
      <c r="K192" s="181">
        <f>$C192*1.5*('ENTER HRS HERE'!K192)</f>
        <v>0</v>
      </c>
      <c r="L192" s="183">
        <f>$C192*('ENTER HRS HERE'!L192)</f>
        <v>0</v>
      </c>
      <c r="M192" s="181">
        <f>$C192*1.5*('ENTER HRS HERE'!M192)</f>
        <v>0</v>
      </c>
      <c r="N192" s="183">
        <f>$C192*('ENTER HRS HERE'!N192)</f>
        <v>0</v>
      </c>
      <c r="O192" s="181">
        <f>$C192*1.5*('ENTER HRS HERE'!O192)</f>
        <v>0</v>
      </c>
      <c r="P192" s="183">
        <f>$C192*('ENTER HRS HERE'!P192)</f>
        <v>0</v>
      </c>
      <c r="Q192" s="181">
        <f>$C192*1.5*('ENTER HRS HERE'!Q192)</f>
        <v>0</v>
      </c>
      <c r="R192" s="183">
        <f>$C192*('ENTER HRS HERE'!R192)</f>
        <v>0</v>
      </c>
      <c r="S192" s="181">
        <f>$C192*1.5*('ENTER HRS HERE'!S192)</f>
        <v>0</v>
      </c>
      <c r="T192" s="183">
        <f>$C192*('ENTER HRS HERE'!T192)</f>
        <v>0</v>
      </c>
      <c r="U192" s="181">
        <f>$C192*1.5*('ENTER HRS HERE'!U192)</f>
        <v>0</v>
      </c>
      <c r="V192" s="183">
        <f>$C192*('ENTER HRS HERE'!V192)</f>
        <v>0</v>
      </c>
      <c r="W192" s="181">
        <f>$C192*1.5*('ENTER HRS HERE'!W192)</f>
        <v>0</v>
      </c>
      <c r="X192" s="183">
        <f>$C192*('ENTER HRS HERE'!X192)</f>
        <v>0</v>
      </c>
      <c r="Y192" s="181">
        <f>$C192*1.5*('ENTER HRS HERE'!Y192)</f>
        <v>0</v>
      </c>
      <c r="Z192" s="183">
        <f>$C192*('ENTER HRS HERE'!Z192)</f>
        <v>0</v>
      </c>
      <c r="AA192" s="181">
        <f>$C192*1.5*('ENTER HRS HERE'!AA192)</f>
        <v>0</v>
      </c>
      <c r="AB192" s="183">
        <f>$C192*('ENTER HRS HERE'!AB192)</f>
        <v>0</v>
      </c>
      <c r="AC192" s="181">
        <f>$C192*1.5*('ENTER HRS HERE'!AC192)</f>
        <v>0</v>
      </c>
      <c r="AD192" s="183">
        <f>$C192*('ENTER HRS HERE'!AD192)</f>
        <v>0</v>
      </c>
      <c r="AE192" s="181">
        <f>$C192*1.5*('ENTER HRS HERE'!AE192)</f>
        <v>0</v>
      </c>
      <c r="AF192" s="183">
        <f>$C192*('ENTER HRS HERE'!AF192)</f>
        <v>0</v>
      </c>
      <c r="AG192" s="181">
        <f>$C192*1.5*('ENTER HRS HERE'!AG192)</f>
        <v>0</v>
      </c>
      <c r="AH192" s="183">
        <f>$C192*('ENTER HRS HERE'!AH192)</f>
        <v>0</v>
      </c>
      <c r="AI192" s="181">
        <f>$C192*1.5*('ENTER HRS HERE'!AI192)</f>
        <v>0</v>
      </c>
      <c r="AJ192" s="183">
        <f>$C192*('ENTER HRS HERE'!AJ192)</f>
        <v>0</v>
      </c>
      <c r="AK192" s="181">
        <f>$C192*1.5*('ENTER HRS HERE'!AK192)</f>
        <v>0</v>
      </c>
      <c r="AL192" s="183">
        <f>$C192*('ENTER HRS HERE'!AL192)</f>
        <v>0</v>
      </c>
      <c r="AM192" s="181">
        <f>$C192*1.5*('ENTER HRS HERE'!AM192)</f>
        <v>0</v>
      </c>
    </row>
    <row r="193" spans="2:39" ht="12.75">
      <c r="B193" s="196"/>
      <c r="C193" s="186"/>
      <c r="D193" s="276">
        <f t="shared" si="10"/>
        <v>0</v>
      </c>
      <c r="E193" s="277">
        <f t="shared" si="11"/>
        <v>0</v>
      </c>
      <c r="F193" s="180">
        <f>$C193*('ENTER HRS HERE'!F193)</f>
        <v>0</v>
      </c>
      <c r="G193" s="182">
        <f>$C193*1.5*('ENTER HRS HERE'!G193)</f>
        <v>0</v>
      </c>
      <c r="H193" s="183">
        <f>$C193*('ENTER HRS HERE'!H193)</f>
        <v>0</v>
      </c>
      <c r="I193" s="181">
        <f>$C193*1.5*('ENTER HRS HERE'!I193)</f>
        <v>0</v>
      </c>
      <c r="J193" s="183">
        <f>$C193*('ENTER HRS HERE'!J193)</f>
        <v>0</v>
      </c>
      <c r="K193" s="181">
        <f>$C193*1.5*('ENTER HRS HERE'!K193)</f>
        <v>0</v>
      </c>
      <c r="L193" s="183">
        <f>$C193*('ENTER HRS HERE'!L193)</f>
        <v>0</v>
      </c>
      <c r="M193" s="181">
        <f>$C193*1.5*('ENTER HRS HERE'!M193)</f>
        <v>0</v>
      </c>
      <c r="N193" s="183">
        <f>$C193*('ENTER HRS HERE'!N193)</f>
        <v>0</v>
      </c>
      <c r="O193" s="181">
        <f>$C193*1.5*('ENTER HRS HERE'!O193)</f>
        <v>0</v>
      </c>
      <c r="P193" s="183">
        <f>$C193*('ENTER HRS HERE'!P193)</f>
        <v>0</v>
      </c>
      <c r="Q193" s="181">
        <f>$C193*1.5*('ENTER HRS HERE'!Q193)</f>
        <v>0</v>
      </c>
      <c r="R193" s="183">
        <f>$C193*('ENTER HRS HERE'!R193)</f>
        <v>0</v>
      </c>
      <c r="S193" s="181">
        <f>$C193*1.5*('ENTER HRS HERE'!S193)</f>
        <v>0</v>
      </c>
      <c r="T193" s="183">
        <f>$C193*('ENTER HRS HERE'!T193)</f>
        <v>0</v>
      </c>
      <c r="U193" s="181">
        <f>$C193*1.5*('ENTER HRS HERE'!U193)</f>
        <v>0</v>
      </c>
      <c r="V193" s="183">
        <f>$C193*('ENTER HRS HERE'!V193)</f>
        <v>0</v>
      </c>
      <c r="W193" s="181">
        <f>$C193*1.5*('ENTER HRS HERE'!W193)</f>
        <v>0</v>
      </c>
      <c r="X193" s="183">
        <f>$C193*('ENTER HRS HERE'!X193)</f>
        <v>0</v>
      </c>
      <c r="Y193" s="181">
        <f>$C193*1.5*('ENTER HRS HERE'!Y193)</f>
        <v>0</v>
      </c>
      <c r="Z193" s="183">
        <f>$C193*('ENTER HRS HERE'!Z193)</f>
        <v>0</v>
      </c>
      <c r="AA193" s="181">
        <f>$C193*1.5*('ENTER HRS HERE'!AA193)</f>
        <v>0</v>
      </c>
      <c r="AB193" s="183">
        <f>$C193*('ENTER HRS HERE'!AB193)</f>
        <v>0</v>
      </c>
      <c r="AC193" s="181">
        <f>$C193*1.5*('ENTER HRS HERE'!AC193)</f>
        <v>0</v>
      </c>
      <c r="AD193" s="183">
        <f>$C193*('ENTER HRS HERE'!AD193)</f>
        <v>0</v>
      </c>
      <c r="AE193" s="181">
        <f>$C193*1.5*('ENTER HRS HERE'!AE193)</f>
        <v>0</v>
      </c>
      <c r="AF193" s="183">
        <f>$C193*('ENTER HRS HERE'!AF193)</f>
        <v>0</v>
      </c>
      <c r="AG193" s="181">
        <f>$C193*1.5*('ENTER HRS HERE'!AG193)</f>
        <v>0</v>
      </c>
      <c r="AH193" s="183">
        <f>$C193*('ENTER HRS HERE'!AH193)</f>
        <v>0</v>
      </c>
      <c r="AI193" s="181">
        <f>$C193*1.5*('ENTER HRS HERE'!AI193)</f>
        <v>0</v>
      </c>
      <c r="AJ193" s="183">
        <f>$C193*('ENTER HRS HERE'!AJ193)</f>
        <v>0</v>
      </c>
      <c r="AK193" s="181">
        <f>$C193*1.5*('ENTER HRS HERE'!AK193)</f>
        <v>0</v>
      </c>
      <c r="AL193" s="183">
        <f>$C193*('ENTER HRS HERE'!AL193)</f>
        <v>0</v>
      </c>
      <c r="AM193" s="181">
        <f>$C193*1.5*('ENTER HRS HERE'!AM193)</f>
        <v>0</v>
      </c>
    </row>
    <row r="194" spans="2:39" ht="12.75">
      <c r="B194" s="196"/>
      <c r="C194" s="186"/>
      <c r="D194" s="276">
        <f t="shared" si="10"/>
        <v>0</v>
      </c>
      <c r="E194" s="277">
        <f t="shared" si="11"/>
        <v>0</v>
      </c>
      <c r="F194" s="180">
        <f>$C194*('ENTER HRS HERE'!F194)</f>
        <v>0</v>
      </c>
      <c r="G194" s="182">
        <f>$C194*1.5*('ENTER HRS HERE'!G194)</f>
        <v>0</v>
      </c>
      <c r="H194" s="183">
        <f>$C194*('ENTER HRS HERE'!H194)</f>
        <v>0</v>
      </c>
      <c r="I194" s="181">
        <f>$C194*1.5*('ENTER HRS HERE'!I194)</f>
        <v>0</v>
      </c>
      <c r="J194" s="183">
        <f>$C194*('ENTER HRS HERE'!J194)</f>
        <v>0</v>
      </c>
      <c r="K194" s="181">
        <f>$C194*1.5*('ENTER HRS HERE'!K194)</f>
        <v>0</v>
      </c>
      <c r="L194" s="183">
        <f>$C194*('ENTER HRS HERE'!L194)</f>
        <v>0</v>
      </c>
      <c r="M194" s="181">
        <f>$C194*1.5*('ENTER HRS HERE'!M194)</f>
        <v>0</v>
      </c>
      <c r="N194" s="183">
        <f>$C194*('ENTER HRS HERE'!N194)</f>
        <v>0</v>
      </c>
      <c r="O194" s="181">
        <f>$C194*1.5*('ENTER HRS HERE'!O194)</f>
        <v>0</v>
      </c>
      <c r="P194" s="183">
        <f>$C194*('ENTER HRS HERE'!P194)</f>
        <v>0</v>
      </c>
      <c r="Q194" s="181">
        <f>$C194*1.5*('ENTER HRS HERE'!Q194)</f>
        <v>0</v>
      </c>
      <c r="R194" s="183">
        <f>$C194*('ENTER HRS HERE'!R194)</f>
        <v>0</v>
      </c>
      <c r="S194" s="181">
        <f>$C194*1.5*('ENTER HRS HERE'!S194)</f>
        <v>0</v>
      </c>
      <c r="T194" s="183">
        <f>$C194*('ENTER HRS HERE'!T194)</f>
        <v>0</v>
      </c>
      <c r="U194" s="181">
        <f>$C194*1.5*('ENTER HRS HERE'!U194)</f>
        <v>0</v>
      </c>
      <c r="V194" s="183">
        <f>$C194*('ENTER HRS HERE'!V194)</f>
        <v>0</v>
      </c>
      <c r="W194" s="181">
        <f>$C194*1.5*('ENTER HRS HERE'!W194)</f>
        <v>0</v>
      </c>
      <c r="X194" s="183">
        <f>$C194*('ENTER HRS HERE'!X194)</f>
        <v>0</v>
      </c>
      <c r="Y194" s="181">
        <f>$C194*1.5*('ENTER HRS HERE'!Y194)</f>
        <v>0</v>
      </c>
      <c r="Z194" s="183">
        <f>$C194*('ENTER HRS HERE'!Z194)</f>
        <v>0</v>
      </c>
      <c r="AA194" s="181">
        <f>$C194*1.5*('ENTER HRS HERE'!AA194)</f>
        <v>0</v>
      </c>
      <c r="AB194" s="183">
        <f>$C194*('ENTER HRS HERE'!AB194)</f>
        <v>0</v>
      </c>
      <c r="AC194" s="181">
        <f>$C194*1.5*('ENTER HRS HERE'!AC194)</f>
        <v>0</v>
      </c>
      <c r="AD194" s="183">
        <f>$C194*('ENTER HRS HERE'!AD194)</f>
        <v>0</v>
      </c>
      <c r="AE194" s="181">
        <f>$C194*1.5*('ENTER HRS HERE'!AE194)</f>
        <v>0</v>
      </c>
      <c r="AF194" s="183">
        <f>$C194*('ENTER HRS HERE'!AF194)</f>
        <v>0</v>
      </c>
      <c r="AG194" s="181">
        <f>$C194*1.5*('ENTER HRS HERE'!AG194)</f>
        <v>0</v>
      </c>
      <c r="AH194" s="183">
        <f>$C194*('ENTER HRS HERE'!AH194)</f>
        <v>0</v>
      </c>
      <c r="AI194" s="181">
        <f>$C194*1.5*('ENTER HRS HERE'!AI194)</f>
        <v>0</v>
      </c>
      <c r="AJ194" s="183">
        <f>$C194*('ENTER HRS HERE'!AJ194)</f>
        <v>0</v>
      </c>
      <c r="AK194" s="181">
        <f>$C194*1.5*('ENTER HRS HERE'!AK194)</f>
        <v>0</v>
      </c>
      <c r="AL194" s="183">
        <f>$C194*('ENTER HRS HERE'!AL194)</f>
        <v>0</v>
      </c>
      <c r="AM194" s="181">
        <f>$C194*1.5*('ENTER HRS HERE'!AM194)</f>
        <v>0</v>
      </c>
    </row>
    <row r="195" spans="2:39" ht="12.75">
      <c r="B195" s="196"/>
      <c r="C195" s="186"/>
      <c r="D195" s="276">
        <f t="shared" si="10"/>
        <v>0</v>
      </c>
      <c r="E195" s="277">
        <f t="shared" si="11"/>
        <v>0</v>
      </c>
      <c r="F195" s="180">
        <f>$C195*('ENTER HRS HERE'!F195)</f>
        <v>0</v>
      </c>
      <c r="G195" s="182">
        <f>$C195*1.5*('ENTER HRS HERE'!G195)</f>
        <v>0</v>
      </c>
      <c r="H195" s="183">
        <f>$C195*('ENTER HRS HERE'!H195)</f>
        <v>0</v>
      </c>
      <c r="I195" s="181">
        <f>$C195*1.5*('ENTER HRS HERE'!I195)</f>
        <v>0</v>
      </c>
      <c r="J195" s="183">
        <f>$C195*('ENTER HRS HERE'!J195)</f>
        <v>0</v>
      </c>
      <c r="K195" s="181">
        <f>$C195*1.5*('ENTER HRS HERE'!K195)</f>
        <v>0</v>
      </c>
      <c r="L195" s="183">
        <f>$C195*('ENTER HRS HERE'!L195)</f>
        <v>0</v>
      </c>
      <c r="M195" s="181">
        <f>$C195*1.5*('ENTER HRS HERE'!M195)</f>
        <v>0</v>
      </c>
      <c r="N195" s="183">
        <f>$C195*('ENTER HRS HERE'!N195)</f>
        <v>0</v>
      </c>
      <c r="O195" s="181">
        <f>$C195*1.5*('ENTER HRS HERE'!O195)</f>
        <v>0</v>
      </c>
      <c r="P195" s="183">
        <f>$C195*('ENTER HRS HERE'!P195)</f>
        <v>0</v>
      </c>
      <c r="Q195" s="181">
        <f>$C195*1.5*('ENTER HRS HERE'!Q195)</f>
        <v>0</v>
      </c>
      <c r="R195" s="183">
        <f>$C195*('ENTER HRS HERE'!R195)</f>
        <v>0</v>
      </c>
      <c r="S195" s="181">
        <f>$C195*1.5*('ENTER HRS HERE'!S195)</f>
        <v>0</v>
      </c>
      <c r="T195" s="183">
        <f>$C195*('ENTER HRS HERE'!T195)</f>
        <v>0</v>
      </c>
      <c r="U195" s="181">
        <f>$C195*1.5*('ENTER HRS HERE'!U195)</f>
        <v>0</v>
      </c>
      <c r="V195" s="183">
        <f>$C195*('ENTER HRS HERE'!V195)</f>
        <v>0</v>
      </c>
      <c r="W195" s="181">
        <f>$C195*1.5*('ENTER HRS HERE'!W195)</f>
        <v>0</v>
      </c>
      <c r="X195" s="183">
        <f>$C195*('ENTER HRS HERE'!X195)</f>
        <v>0</v>
      </c>
      <c r="Y195" s="181">
        <f>$C195*1.5*('ENTER HRS HERE'!Y195)</f>
        <v>0</v>
      </c>
      <c r="Z195" s="183">
        <f>$C195*('ENTER HRS HERE'!Z195)</f>
        <v>0</v>
      </c>
      <c r="AA195" s="181">
        <f>$C195*1.5*('ENTER HRS HERE'!AA195)</f>
        <v>0</v>
      </c>
      <c r="AB195" s="183">
        <f>$C195*('ENTER HRS HERE'!AB195)</f>
        <v>0</v>
      </c>
      <c r="AC195" s="181">
        <f>$C195*1.5*('ENTER HRS HERE'!AC195)</f>
        <v>0</v>
      </c>
      <c r="AD195" s="183">
        <f>$C195*('ENTER HRS HERE'!AD195)</f>
        <v>0</v>
      </c>
      <c r="AE195" s="181">
        <f>$C195*1.5*('ENTER HRS HERE'!AE195)</f>
        <v>0</v>
      </c>
      <c r="AF195" s="183">
        <f>$C195*('ENTER HRS HERE'!AF195)</f>
        <v>0</v>
      </c>
      <c r="AG195" s="181">
        <f>$C195*1.5*('ENTER HRS HERE'!AG195)</f>
        <v>0</v>
      </c>
      <c r="AH195" s="183">
        <f>$C195*('ENTER HRS HERE'!AH195)</f>
        <v>0</v>
      </c>
      <c r="AI195" s="181">
        <f>$C195*1.5*('ENTER HRS HERE'!AI195)</f>
        <v>0</v>
      </c>
      <c r="AJ195" s="183">
        <f>$C195*('ENTER HRS HERE'!AJ195)</f>
        <v>0</v>
      </c>
      <c r="AK195" s="181">
        <f>$C195*1.5*('ENTER HRS HERE'!AK195)</f>
        <v>0</v>
      </c>
      <c r="AL195" s="183">
        <f>$C195*('ENTER HRS HERE'!AL195)</f>
        <v>0</v>
      </c>
      <c r="AM195" s="181">
        <f>$C195*1.5*('ENTER HRS HERE'!AM195)</f>
        <v>0</v>
      </c>
    </row>
    <row r="196" spans="2:39" ht="12.75">
      <c r="B196" s="196"/>
      <c r="C196" s="186"/>
      <c r="D196" s="276">
        <f aca="true" t="shared" si="12" ref="D196:D202">SUM(F196,H196,J196,L196,N196,P196,R196,T196,V196,X196,Z196,AB196,AD196,AF196,AH196,AJ196,AL196)</f>
        <v>0</v>
      </c>
      <c r="E196" s="277">
        <f aca="true" t="shared" si="13" ref="E196:E202">SUM(G196,I196,K196,M196,O196,Q196,S196,U196,W196,Y196,AA196,AC196,AE196,AG196,AI196,AK196,AM196)</f>
        <v>0</v>
      </c>
      <c r="F196" s="180">
        <f>$C196*('ENTER HRS HERE'!F196)</f>
        <v>0</v>
      </c>
      <c r="G196" s="182">
        <f>$C196*1.5*('ENTER HRS HERE'!G196)</f>
        <v>0</v>
      </c>
      <c r="H196" s="183">
        <f>$C196*('ENTER HRS HERE'!H196)</f>
        <v>0</v>
      </c>
      <c r="I196" s="181">
        <f>$C196*1.5*('ENTER HRS HERE'!I196)</f>
        <v>0</v>
      </c>
      <c r="J196" s="183">
        <f>$C196*('ENTER HRS HERE'!J196)</f>
        <v>0</v>
      </c>
      <c r="K196" s="181">
        <f>$C196*1.5*('ENTER HRS HERE'!K196)</f>
        <v>0</v>
      </c>
      <c r="L196" s="183">
        <f>$C196*('ENTER HRS HERE'!L196)</f>
        <v>0</v>
      </c>
      <c r="M196" s="181">
        <f>$C196*1.5*('ENTER HRS HERE'!M196)</f>
        <v>0</v>
      </c>
      <c r="N196" s="183">
        <f>$C196*('ENTER HRS HERE'!N196)</f>
        <v>0</v>
      </c>
      <c r="O196" s="181">
        <f>$C196*1.5*('ENTER HRS HERE'!O196)</f>
        <v>0</v>
      </c>
      <c r="P196" s="183">
        <f>$C196*('ENTER HRS HERE'!P196)</f>
        <v>0</v>
      </c>
      <c r="Q196" s="181">
        <f>$C196*1.5*('ENTER HRS HERE'!Q196)</f>
        <v>0</v>
      </c>
      <c r="R196" s="183">
        <f>$C196*('ENTER HRS HERE'!R196)</f>
        <v>0</v>
      </c>
      <c r="S196" s="181">
        <f>$C196*1.5*('ENTER HRS HERE'!S196)</f>
        <v>0</v>
      </c>
      <c r="T196" s="183">
        <f>$C196*('ENTER HRS HERE'!T196)</f>
        <v>0</v>
      </c>
      <c r="U196" s="181">
        <f>$C196*1.5*('ENTER HRS HERE'!U196)</f>
        <v>0</v>
      </c>
      <c r="V196" s="183">
        <f>$C196*('ENTER HRS HERE'!V196)</f>
        <v>0</v>
      </c>
      <c r="W196" s="181">
        <f>$C196*1.5*('ENTER HRS HERE'!W196)</f>
        <v>0</v>
      </c>
      <c r="X196" s="183">
        <f>$C196*('ENTER HRS HERE'!X196)</f>
        <v>0</v>
      </c>
      <c r="Y196" s="181">
        <f>$C196*1.5*('ENTER HRS HERE'!Y196)</f>
        <v>0</v>
      </c>
      <c r="Z196" s="183">
        <f>$C196*('ENTER HRS HERE'!Z196)</f>
        <v>0</v>
      </c>
      <c r="AA196" s="181">
        <f>$C196*1.5*('ENTER HRS HERE'!AA196)</f>
        <v>0</v>
      </c>
      <c r="AB196" s="183">
        <f>$C196*('ENTER HRS HERE'!AB196)</f>
        <v>0</v>
      </c>
      <c r="AC196" s="181">
        <f>$C196*1.5*('ENTER HRS HERE'!AC196)</f>
        <v>0</v>
      </c>
      <c r="AD196" s="183">
        <f>$C196*('ENTER HRS HERE'!AD196)</f>
        <v>0</v>
      </c>
      <c r="AE196" s="181">
        <f>$C196*1.5*('ENTER HRS HERE'!AE196)</f>
        <v>0</v>
      </c>
      <c r="AF196" s="183">
        <f>$C196*('ENTER HRS HERE'!AF196)</f>
        <v>0</v>
      </c>
      <c r="AG196" s="181">
        <f>$C196*1.5*('ENTER HRS HERE'!AG196)</f>
        <v>0</v>
      </c>
      <c r="AH196" s="183">
        <f>$C196*('ENTER HRS HERE'!AH196)</f>
        <v>0</v>
      </c>
      <c r="AI196" s="181">
        <f>$C196*1.5*('ENTER HRS HERE'!AI196)</f>
        <v>0</v>
      </c>
      <c r="AJ196" s="183">
        <f>$C196*('ENTER HRS HERE'!AJ196)</f>
        <v>0</v>
      </c>
      <c r="AK196" s="181">
        <f>$C196*1.5*('ENTER HRS HERE'!AK196)</f>
        <v>0</v>
      </c>
      <c r="AL196" s="183">
        <f>$C196*('ENTER HRS HERE'!AL196)</f>
        <v>0</v>
      </c>
      <c r="AM196" s="181">
        <f>$C196*1.5*('ENTER HRS HERE'!AM196)</f>
        <v>0</v>
      </c>
    </row>
    <row r="197" spans="2:39" ht="12.75">
      <c r="B197" s="196"/>
      <c r="C197" s="186"/>
      <c r="D197" s="276">
        <f t="shared" si="12"/>
        <v>0</v>
      </c>
      <c r="E197" s="277">
        <f t="shared" si="13"/>
        <v>0</v>
      </c>
      <c r="F197" s="180">
        <f>$C197*('ENTER HRS HERE'!F197)</f>
        <v>0</v>
      </c>
      <c r="G197" s="182">
        <f>$C197*1.5*('ENTER HRS HERE'!G197)</f>
        <v>0</v>
      </c>
      <c r="H197" s="183">
        <f>$C197*('ENTER HRS HERE'!H197)</f>
        <v>0</v>
      </c>
      <c r="I197" s="181">
        <f>$C197*1.5*('ENTER HRS HERE'!I197)</f>
        <v>0</v>
      </c>
      <c r="J197" s="183">
        <f>$C197*('ENTER HRS HERE'!J197)</f>
        <v>0</v>
      </c>
      <c r="K197" s="181">
        <f>$C197*1.5*('ENTER HRS HERE'!K197)</f>
        <v>0</v>
      </c>
      <c r="L197" s="183">
        <f>$C197*('ENTER HRS HERE'!L197)</f>
        <v>0</v>
      </c>
      <c r="M197" s="181">
        <f>$C197*1.5*('ENTER HRS HERE'!M197)</f>
        <v>0</v>
      </c>
      <c r="N197" s="183">
        <f>$C197*('ENTER HRS HERE'!N197)</f>
        <v>0</v>
      </c>
      <c r="O197" s="181">
        <f>$C197*1.5*('ENTER HRS HERE'!O197)</f>
        <v>0</v>
      </c>
      <c r="P197" s="183">
        <f>$C197*('ENTER HRS HERE'!P197)</f>
        <v>0</v>
      </c>
      <c r="Q197" s="181">
        <f>$C197*1.5*('ENTER HRS HERE'!Q197)</f>
        <v>0</v>
      </c>
      <c r="R197" s="183">
        <f>$C197*('ENTER HRS HERE'!R197)</f>
        <v>0</v>
      </c>
      <c r="S197" s="181">
        <f>$C197*1.5*('ENTER HRS HERE'!S197)</f>
        <v>0</v>
      </c>
      <c r="T197" s="183">
        <f>$C197*('ENTER HRS HERE'!T197)</f>
        <v>0</v>
      </c>
      <c r="U197" s="181">
        <f>$C197*1.5*('ENTER HRS HERE'!U197)</f>
        <v>0</v>
      </c>
      <c r="V197" s="183">
        <f>$C197*('ENTER HRS HERE'!V197)</f>
        <v>0</v>
      </c>
      <c r="W197" s="181">
        <f>$C197*1.5*('ENTER HRS HERE'!W197)</f>
        <v>0</v>
      </c>
      <c r="X197" s="183">
        <f>$C197*('ENTER HRS HERE'!X197)</f>
        <v>0</v>
      </c>
      <c r="Y197" s="181">
        <f>$C197*1.5*('ENTER HRS HERE'!Y197)</f>
        <v>0</v>
      </c>
      <c r="Z197" s="183">
        <f>$C197*('ENTER HRS HERE'!Z197)</f>
        <v>0</v>
      </c>
      <c r="AA197" s="181">
        <f>$C197*1.5*('ENTER HRS HERE'!AA197)</f>
        <v>0</v>
      </c>
      <c r="AB197" s="183">
        <f>$C197*('ENTER HRS HERE'!AB197)</f>
        <v>0</v>
      </c>
      <c r="AC197" s="181">
        <f>$C197*1.5*('ENTER HRS HERE'!AC197)</f>
        <v>0</v>
      </c>
      <c r="AD197" s="183">
        <f>$C197*('ENTER HRS HERE'!AD197)</f>
        <v>0</v>
      </c>
      <c r="AE197" s="181">
        <f>$C197*1.5*('ENTER HRS HERE'!AE197)</f>
        <v>0</v>
      </c>
      <c r="AF197" s="183">
        <f>$C197*('ENTER HRS HERE'!AF197)</f>
        <v>0</v>
      </c>
      <c r="AG197" s="181">
        <f>$C197*1.5*('ENTER HRS HERE'!AG197)</f>
        <v>0</v>
      </c>
      <c r="AH197" s="183">
        <f>$C197*('ENTER HRS HERE'!AH197)</f>
        <v>0</v>
      </c>
      <c r="AI197" s="181">
        <f>$C197*1.5*('ENTER HRS HERE'!AI197)</f>
        <v>0</v>
      </c>
      <c r="AJ197" s="183">
        <f>$C197*('ENTER HRS HERE'!AJ197)</f>
        <v>0</v>
      </c>
      <c r="AK197" s="181">
        <f>$C197*1.5*('ENTER HRS HERE'!AK197)</f>
        <v>0</v>
      </c>
      <c r="AL197" s="183">
        <f>$C197*('ENTER HRS HERE'!AL197)</f>
        <v>0</v>
      </c>
      <c r="AM197" s="181">
        <f>$C197*1.5*('ENTER HRS HERE'!AM197)</f>
        <v>0</v>
      </c>
    </row>
    <row r="198" spans="2:39" ht="12.75">
      <c r="B198" s="196"/>
      <c r="C198" s="186"/>
      <c r="D198" s="276">
        <f t="shared" si="12"/>
        <v>0</v>
      </c>
      <c r="E198" s="277">
        <f t="shared" si="13"/>
        <v>0</v>
      </c>
      <c r="F198" s="180">
        <f>$C198*('ENTER HRS HERE'!F198)</f>
        <v>0</v>
      </c>
      <c r="G198" s="182">
        <f>$C198*1.5*('ENTER HRS HERE'!G198)</f>
        <v>0</v>
      </c>
      <c r="H198" s="183">
        <f>$C198*('ENTER HRS HERE'!H198)</f>
        <v>0</v>
      </c>
      <c r="I198" s="181">
        <f>$C198*1.5*('ENTER HRS HERE'!I198)</f>
        <v>0</v>
      </c>
      <c r="J198" s="183">
        <f>$C198*('ENTER HRS HERE'!J198)</f>
        <v>0</v>
      </c>
      <c r="K198" s="181">
        <f>$C198*1.5*('ENTER HRS HERE'!K198)</f>
        <v>0</v>
      </c>
      <c r="L198" s="183">
        <f>$C198*('ENTER HRS HERE'!L198)</f>
        <v>0</v>
      </c>
      <c r="M198" s="181">
        <f>$C198*1.5*('ENTER HRS HERE'!M198)</f>
        <v>0</v>
      </c>
      <c r="N198" s="183">
        <f>$C198*('ENTER HRS HERE'!N198)</f>
        <v>0</v>
      </c>
      <c r="O198" s="181">
        <f>$C198*1.5*('ENTER HRS HERE'!O198)</f>
        <v>0</v>
      </c>
      <c r="P198" s="183">
        <f>$C198*('ENTER HRS HERE'!P198)</f>
        <v>0</v>
      </c>
      <c r="Q198" s="181">
        <f>$C198*1.5*('ENTER HRS HERE'!Q198)</f>
        <v>0</v>
      </c>
      <c r="R198" s="183">
        <f>$C198*('ENTER HRS HERE'!R198)</f>
        <v>0</v>
      </c>
      <c r="S198" s="181">
        <f>$C198*1.5*('ENTER HRS HERE'!S198)</f>
        <v>0</v>
      </c>
      <c r="T198" s="183">
        <f>$C198*('ENTER HRS HERE'!T198)</f>
        <v>0</v>
      </c>
      <c r="U198" s="181">
        <f>$C198*1.5*('ENTER HRS HERE'!U198)</f>
        <v>0</v>
      </c>
      <c r="V198" s="183">
        <f>$C198*('ENTER HRS HERE'!V198)</f>
        <v>0</v>
      </c>
      <c r="W198" s="181">
        <f>$C198*1.5*('ENTER HRS HERE'!W198)</f>
        <v>0</v>
      </c>
      <c r="X198" s="183">
        <f>$C198*('ENTER HRS HERE'!X198)</f>
        <v>0</v>
      </c>
      <c r="Y198" s="181">
        <f>$C198*1.5*('ENTER HRS HERE'!Y198)</f>
        <v>0</v>
      </c>
      <c r="Z198" s="183">
        <f>$C198*('ENTER HRS HERE'!Z198)</f>
        <v>0</v>
      </c>
      <c r="AA198" s="181">
        <f>$C198*1.5*('ENTER HRS HERE'!AA198)</f>
        <v>0</v>
      </c>
      <c r="AB198" s="183">
        <f>$C198*('ENTER HRS HERE'!AB198)</f>
        <v>0</v>
      </c>
      <c r="AC198" s="181">
        <f>$C198*1.5*('ENTER HRS HERE'!AC198)</f>
        <v>0</v>
      </c>
      <c r="AD198" s="183">
        <f>$C198*('ENTER HRS HERE'!AD198)</f>
        <v>0</v>
      </c>
      <c r="AE198" s="181">
        <f>$C198*1.5*('ENTER HRS HERE'!AE198)</f>
        <v>0</v>
      </c>
      <c r="AF198" s="183">
        <f>$C198*('ENTER HRS HERE'!AF198)</f>
        <v>0</v>
      </c>
      <c r="AG198" s="181">
        <f>$C198*1.5*('ENTER HRS HERE'!AG198)</f>
        <v>0</v>
      </c>
      <c r="AH198" s="183">
        <f>$C198*('ENTER HRS HERE'!AH198)</f>
        <v>0</v>
      </c>
      <c r="AI198" s="181">
        <f>$C198*1.5*('ENTER HRS HERE'!AI198)</f>
        <v>0</v>
      </c>
      <c r="AJ198" s="183">
        <f>$C198*('ENTER HRS HERE'!AJ198)</f>
        <v>0</v>
      </c>
      <c r="AK198" s="181">
        <f>$C198*1.5*('ENTER HRS HERE'!AK198)</f>
        <v>0</v>
      </c>
      <c r="AL198" s="183">
        <f>$C198*('ENTER HRS HERE'!AL198)</f>
        <v>0</v>
      </c>
      <c r="AM198" s="181">
        <f>$C198*1.5*('ENTER HRS HERE'!AM198)</f>
        <v>0</v>
      </c>
    </row>
    <row r="199" spans="2:39" ht="12.75">
      <c r="B199" s="196"/>
      <c r="C199" s="186"/>
      <c r="D199" s="276">
        <f t="shared" si="12"/>
        <v>0</v>
      </c>
      <c r="E199" s="277">
        <f t="shared" si="13"/>
        <v>0</v>
      </c>
      <c r="F199" s="180">
        <f>$C199*('ENTER HRS HERE'!F199)</f>
        <v>0</v>
      </c>
      <c r="G199" s="182">
        <f>$C199*1.5*('ENTER HRS HERE'!G199)</f>
        <v>0</v>
      </c>
      <c r="H199" s="183">
        <f>$C199*('ENTER HRS HERE'!H199)</f>
        <v>0</v>
      </c>
      <c r="I199" s="181">
        <f>$C199*1.5*('ENTER HRS HERE'!I199)</f>
        <v>0</v>
      </c>
      <c r="J199" s="183">
        <f>$C199*('ENTER HRS HERE'!J199)</f>
        <v>0</v>
      </c>
      <c r="K199" s="181">
        <f>$C199*1.5*('ENTER HRS HERE'!K199)</f>
        <v>0</v>
      </c>
      <c r="L199" s="183">
        <f>$C199*('ENTER HRS HERE'!L199)</f>
        <v>0</v>
      </c>
      <c r="M199" s="181">
        <f>$C199*1.5*('ENTER HRS HERE'!M199)</f>
        <v>0</v>
      </c>
      <c r="N199" s="183">
        <f>$C199*('ENTER HRS HERE'!N199)</f>
        <v>0</v>
      </c>
      <c r="O199" s="181">
        <f>$C199*1.5*('ENTER HRS HERE'!O199)</f>
        <v>0</v>
      </c>
      <c r="P199" s="183">
        <f>$C199*('ENTER HRS HERE'!P199)</f>
        <v>0</v>
      </c>
      <c r="Q199" s="181">
        <f>$C199*1.5*('ENTER HRS HERE'!Q199)</f>
        <v>0</v>
      </c>
      <c r="R199" s="183">
        <f>$C199*('ENTER HRS HERE'!R199)</f>
        <v>0</v>
      </c>
      <c r="S199" s="181">
        <f>$C199*1.5*('ENTER HRS HERE'!S199)</f>
        <v>0</v>
      </c>
      <c r="T199" s="183">
        <f>$C199*('ENTER HRS HERE'!T199)</f>
        <v>0</v>
      </c>
      <c r="U199" s="181">
        <f>$C199*1.5*('ENTER HRS HERE'!U199)</f>
        <v>0</v>
      </c>
      <c r="V199" s="183">
        <f>$C199*('ENTER HRS HERE'!V199)</f>
        <v>0</v>
      </c>
      <c r="W199" s="181">
        <f>$C199*1.5*('ENTER HRS HERE'!W199)</f>
        <v>0</v>
      </c>
      <c r="X199" s="183">
        <f>$C199*('ENTER HRS HERE'!X199)</f>
        <v>0</v>
      </c>
      <c r="Y199" s="181">
        <f>$C199*1.5*('ENTER HRS HERE'!Y199)</f>
        <v>0</v>
      </c>
      <c r="Z199" s="183">
        <f>$C199*('ENTER HRS HERE'!Z199)</f>
        <v>0</v>
      </c>
      <c r="AA199" s="181">
        <f>$C199*1.5*('ENTER HRS HERE'!AA199)</f>
        <v>0</v>
      </c>
      <c r="AB199" s="183">
        <f>$C199*('ENTER HRS HERE'!AB199)</f>
        <v>0</v>
      </c>
      <c r="AC199" s="181">
        <f>$C199*1.5*('ENTER HRS HERE'!AC199)</f>
        <v>0</v>
      </c>
      <c r="AD199" s="183">
        <f>$C199*('ENTER HRS HERE'!AD199)</f>
        <v>0</v>
      </c>
      <c r="AE199" s="181">
        <f>$C199*1.5*('ENTER HRS HERE'!AE199)</f>
        <v>0</v>
      </c>
      <c r="AF199" s="183">
        <f>$C199*('ENTER HRS HERE'!AF199)</f>
        <v>0</v>
      </c>
      <c r="AG199" s="181">
        <f>$C199*1.5*('ENTER HRS HERE'!AG199)</f>
        <v>0</v>
      </c>
      <c r="AH199" s="183">
        <f>$C199*('ENTER HRS HERE'!AH199)</f>
        <v>0</v>
      </c>
      <c r="AI199" s="181">
        <f>$C199*1.5*('ENTER HRS HERE'!AI199)</f>
        <v>0</v>
      </c>
      <c r="AJ199" s="183">
        <f>$C199*('ENTER HRS HERE'!AJ199)</f>
        <v>0</v>
      </c>
      <c r="AK199" s="181">
        <f>$C199*1.5*('ENTER HRS HERE'!AK199)</f>
        <v>0</v>
      </c>
      <c r="AL199" s="183">
        <f>$C199*('ENTER HRS HERE'!AL199)</f>
        <v>0</v>
      </c>
      <c r="AM199" s="181">
        <f>$C199*1.5*('ENTER HRS HERE'!AM199)</f>
        <v>0</v>
      </c>
    </row>
    <row r="200" spans="2:39" ht="12.75">
      <c r="B200" s="196"/>
      <c r="C200" s="186"/>
      <c r="D200" s="276">
        <f t="shared" si="12"/>
        <v>0</v>
      </c>
      <c r="E200" s="277">
        <f t="shared" si="13"/>
        <v>0</v>
      </c>
      <c r="F200" s="180">
        <f>$C200*('ENTER HRS HERE'!F200)</f>
        <v>0</v>
      </c>
      <c r="G200" s="182">
        <f>$C200*1.5*('ENTER HRS HERE'!G200)</f>
        <v>0</v>
      </c>
      <c r="H200" s="183">
        <f>$C200*('ENTER HRS HERE'!H200)</f>
        <v>0</v>
      </c>
      <c r="I200" s="181">
        <f>$C200*1.5*('ENTER HRS HERE'!I200)</f>
        <v>0</v>
      </c>
      <c r="J200" s="183">
        <f>$C200*('ENTER HRS HERE'!J200)</f>
        <v>0</v>
      </c>
      <c r="K200" s="181">
        <f>$C200*1.5*('ENTER HRS HERE'!K200)</f>
        <v>0</v>
      </c>
      <c r="L200" s="183">
        <f>$C200*('ENTER HRS HERE'!L200)</f>
        <v>0</v>
      </c>
      <c r="M200" s="181">
        <f>$C200*1.5*('ENTER HRS HERE'!M200)</f>
        <v>0</v>
      </c>
      <c r="N200" s="183">
        <f>$C200*('ENTER HRS HERE'!N200)</f>
        <v>0</v>
      </c>
      <c r="O200" s="181">
        <f>$C200*1.5*('ENTER HRS HERE'!O200)</f>
        <v>0</v>
      </c>
      <c r="P200" s="183">
        <f>$C200*('ENTER HRS HERE'!P200)</f>
        <v>0</v>
      </c>
      <c r="Q200" s="181">
        <f>$C200*1.5*('ENTER HRS HERE'!Q200)</f>
        <v>0</v>
      </c>
      <c r="R200" s="183">
        <f>$C200*('ENTER HRS HERE'!R200)</f>
        <v>0</v>
      </c>
      <c r="S200" s="181">
        <f>$C200*1.5*('ENTER HRS HERE'!S200)</f>
        <v>0</v>
      </c>
      <c r="T200" s="183">
        <f>$C200*('ENTER HRS HERE'!T200)</f>
        <v>0</v>
      </c>
      <c r="U200" s="181">
        <f>$C200*1.5*('ENTER HRS HERE'!U200)</f>
        <v>0</v>
      </c>
      <c r="V200" s="183">
        <f>$C200*('ENTER HRS HERE'!V200)</f>
        <v>0</v>
      </c>
      <c r="W200" s="181">
        <f>$C200*1.5*('ENTER HRS HERE'!W200)</f>
        <v>0</v>
      </c>
      <c r="X200" s="183">
        <f>$C200*('ENTER HRS HERE'!X200)</f>
        <v>0</v>
      </c>
      <c r="Y200" s="181">
        <f>$C200*1.5*('ENTER HRS HERE'!Y200)</f>
        <v>0</v>
      </c>
      <c r="Z200" s="183">
        <f>$C200*('ENTER HRS HERE'!Z200)</f>
        <v>0</v>
      </c>
      <c r="AA200" s="181">
        <f>$C200*1.5*('ENTER HRS HERE'!AA200)</f>
        <v>0</v>
      </c>
      <c r="AB200" s="183">
        <f>$C200*('ENTER HRS HERE'!AB200)</f>
        <v>0</v>
      </c>
      <c r="AC200" s="181">
        <f>$C200*1.5*('ENTER HRS HERE'!AC200)</f>
        <v>0</v>
      </c>
      <c r="AD200" s="183">
        <f>$C200*('ENTER HRS HERE'!AD200)</f>
        <v>0</v>
      </c>
      <c r="AE200" s="181">
        <f>$C200*1.5*('ENTER HRS HERE'!AE200)</f>
        <v>0</v>
      </c>
      <c r="AF200" s="183">
        <f>$C200*('ENTER HRS HERE'!AF200)</f>
        <v>0</v>
      </c>
      <c r="AG200" s="181">
        <f>$C200*1.5*('ENTER HRS HERE'!AG200)</f>
        <v>0</v>
      </c>
      <c r="AH200" s="183">
        <f>$C200*('ENTER HRS HERE'!AH200)</f>
        <v>0</v>
      </c>
      <c r="AI200" s="181">
        <f>$C200*1.5*('ENTER HRS HERE'!AI200)</f>
        <v>0</v>
      </c>
      <c r="AJ200" s="183">
        <f>$C200*('ENTER HRS HERE'!AJ200)</f>
        <v>0</v>
      </c>
      <c r="AK200" s="181">
        <f>$C200*1.5*('ENTER HRS HERE'!AK200)</f>
        <v>0</v>
      </c>
      <c r="AL200" s="183">
        <f>$C200*('ENTER HRS HERE'!AL200)</f>
        <v>0</v>
      </c>
      <c r="AM200" s="181">
        <f>$C200*1.5*('ENTER HRS HERE'!AM200)</f>
        <v>0</v>
      </c>
    </row>
    <row r="201" spans="2:39" ht="12.75">
      <c r="B201" s="196"/>
      <c r="C201" s="186"/>
      <c r="D201" s="276">
        <f t="shared" si="12"/>
        <v>0</v>
      </c>
      <c r="E201" s="277">
        <f t="shared" si="13"/>
        <v>0</v>
      </c>
      <c r="F201" s="180">
        <f>$C201*('ENTER HRS HERE'!F201)</f>
        <v>0</v>
      </c>
      <c r="G201" s="182">
        <f>$C201*1.5*('ENTER HRS HERE'!G201)</f>
        <v>0</v>
      </c>
      <c r="H201" s="183">
        <f>$C201*('ENTER HRS HERE'!H201)</f>
        <v>0</v>
      </c>
      <c r="I201" s="181">
        <f>$C201*1.5*('ENTER HRS HERE'!I201)</f>
        <v>0</v>
      </c>
      <c r="J201" s="183">
        <f>$C201*('ENTER HRS HERE'!J201)</f>
        <v>0</v>
      </c>
      <c r="K201" s="181">
        <f>$C201*1.5*('ENTER HRS HERE'!K201)</f>
        <v>0</v>
      </c>
      <c r="L201" s="183">
        <f>$C201*('ENTER HRS HERE'!L201)</f>
        <v>0</v>
      </c>
      <c r="M201" s="181">
        <f>$C201*1.5*('ENTER HRS HERE'!M201)</f>
        <v>0</v>
      </c>
      <c r="N201" s="183">
        <f>$C201*('ENTER HRS HERE'!N201)</f>
        <v>0</v>
      </c>
      <c r="O201" s="181">
        <f>$C201*1.5*('ENTER HRS HERE'!O201)</f>
        <v>0</v>
      </c>
      <c r="P201" s="183">
        <f>$C201*('ENTER HRS HERE'!P201)</f>
        <v>0</v>
      </c>
      <c r="Q201" s="181">
        <f>$C201*1.5*('ENTER HRS HERE'!Q201)</f>
        <v>0</v>
      </c>
      <c r="R201" s="183">
        <f>$C201*('ENTER HRS HERE'!R201)</f>
        <v>0</v>
      </c>
      <c r="S201" s="181">
        <f>$C201*1.5*('ENTER HRS HERE'!S201)</f>
        <v>0</v>
      </c>
      <c r="T201" s="183">
        <f>$C201*('ENTER HRS HERE'!T201)</f>
        <v>0</v>
      </c>
      <c r="U201" s="181">
        <f>$C201*1.5*('ENTER HRS HERE'!U201)</f>
        <v>0</v>
      </c>
      <c r="V201" s="183">
        <f>$C201*('ENTER HRS HERE'!V201)</f>
        <v>0</v>
      </c>
      <c r="W201" s="181">
        <f>$C201*1.5*('ENTER HRS HERE'!W201)</f>
        <v>0</v>
      </c>
      <c r="X201" s="183">
        <f>$C201*('ENTER HRS HERE'!X201)</f>
        <v>0</v>
      </c>
      <c r="Y201" s="181">
        <f>$C201*1.5*('ENTER HRS HERE'!Y201)</f>
        <v>0</v>
      </c>
      <c r="Z201" s="183">
        <f>$C201*('ENTER HRS HERE'!Z201)</f>
        <v>0</v>
      </c>
      <c r="AA201" s="181">
        <f>$C201*1.5*('ENTER HRS HERE'!AA201)</f>
        <v>0</v>
      </c>
      <c r="AB201" s="183">
        <f>$C201*('ENTER HRS HERE'!AB201)</f>
        <v>0</v>
      </c>
      <c r="AC201" s="181">
        <f>$C201*1.5*('ENTER HRS HERE'!AC201)</f>
        <v>0</v>
      </c>
      <c r="AD201" s="183">
        <f>$C201*('ENTER HRS HERE'!AD201)</f>
        <v>0</v>
      </c>
      <c r="AE201" s="181">
        <f>$C201*1.5*('ENTER HRS HERE'!AE201)</f>
        <v>0</v>
      </c>
      <c r="AF201" s="183">
        <f>$C201*('ENTER HRS HERE'!AF201)</f>
        <v>0</v>
      </c>
      <c r="AG201" s="181">
        <f>$C201*1.5*('ENTER HRS HERE'!AG201)</f>
        <v>0</v>
      </c>
      <c r="AH201" s="183">
        <f>$C201*('ENTER HRS HERE'!AH201)</f>
        <v>0</v>
      </c>
      <c r="AI201" s="181">
        <f>$C201*1.5*('ENTER HRS HERE'!AI201)</f>
        <v>0</v>
      </c>
      <c r="AJ201" s="183">
        <f>$C201*('ENTER HRS HERE'!AJ201)</f>
        <v>0</v>
      </c>
      <c r="AK201" s="181">
        <f>$C201*1.5*('ENTER HRS HERE'!AK201)</f>
        <v>0</v>
      </c>
      <c r="AL201" s="183">
        <f>$C201*('ENTER HRS HERE'!AL201)</f>
        <v>0</v>
      </c>
      <c r="AM201" s="181">
        <f>$C201*1.5*('ENTER HRS HERE'!AM201)</f>
        <v>0</v>
      </c>
    </row>
    <row r="202" spans="2:39" ht="13.5" thickBot="1">
      <c r="B202" s="197"/>
      <c r="C202" s="187"/>
      <c r="D202" s="276">
        <f t="shared" si="12"/>
        <v>0</v>
      </c>
      <c r="E202" s="277">
        <f t="shared" si="13"/>
        <v>0</v>
      </c>
      <c r="F202" s="180">
        <f>$C202*('ENTER HRS HERE'!F202)</f>
        <v>0</v>
      </c>
      <c r="G202" s="182">
        <f>$C202*1.5*('ENTER HRS HERE'!G202)</f>
        <v>0</v>
      </c>
      <c r="H202" s="183">
        <f>$C202*('ENTER HRS HERE'!H202)</f>
        <v>0</v>
      </c>
      <c r="I202" s="181">
        <f>$C202*1.5*('ENTER HRS HERE'!I202)</f>
        <v>0</v>
      </c>
      <c r="J202" s="183">
        <f>$C202*('ENTER HRS HERE'!J202)</f>
        <v>0</v>
      </c>
      <c r="K202" s="181">
        <f>$C202*1.5*('ENTER HRS HERE'!K202)</f>
        <v>0</v>
      </c>
      <c r="L202" s="183">
        <f>$C202*('ENTER HRS HERE'!L202)</f>
        <v>0</v>
      </c>
      <c r="M202" s="181">
        <f>$C202*1.5*('ENTER HRS HERE'!M202)</f>
        <v>0</v>
      </c>
      <c r="N202" s="183">
        <f>$C202*('ENTER HRS HERE'!N202)</f>
        <v>0</v>
      </c>
      <c r="O202" s="181">
        <f>$C202*1.5*('ENTER HRS HERE'!O202)</f>
        <v>0</v>
      </c>
      <c r="P202" s="183">
        <f>$C202*('ENTER HRS HERE'!P202)</f>
        <v>0</v>
      </c>
      <c r="Q202" s="181">
        <f>$C202*1.5*('ENTER HRS HERE'!Q202)</f>
        <v>0</v>
      </c>
      <c r="R202" s="183">
        <f>$C202*('ENTER HRS HERE'!R202)</f>
        <v>0</v>
      </c>
      <c r="S202" s="181">
        <f>$C202*1.5*('ENTER HRS HERE'!S202)</f>
        <v>0</v>
      </c>
      <c r="T202" s="183">
        <f>$C202*('ENTER HRS HERE'!T202)</f>
        <v>0</v>
      </c>
      <c r="U202" s="181">
        <f>$C202*1.5*('ENTER HRS HERE'!U202)</f>
        <v>0</v>
      </c>
      <c r="V202" s="183">
        <f>$C202*('ENTER HRS HERE'!V202)</f>
        <v>0</v>
      </c>
      <c r="W202" s="181">
        <f>$C202*1.5*('ENTER HRS HERE'!W202)</f>
        <v>0</v>
      </c>
      <c r="X202" s="183">
        <f>$C202*('ENTER HRS HERE'!X202)</f>
        <v>0</v>
      </c>
      <c r="Y202" s="181">
        <f>$C202*1.5*('ENTER HRS HERE'!Y202)</f>
        <v>0</v>
      </c>
      <c r="Z202" s="183">
        <f>$C202*('ENTER HRS HERE'!Z202)</f>
        <v>0</v>
      </c>
      <c r="AA202" s="181">
        <f>$C202*1.5*('ENTER HRS HERE'!AA202)</f>
        <v>0</v>
      </c>
      <c r="AB202" s="183">
        <f>$C202*('ENTER HRS HERE'!AB202)</f>
        <v>0</v>
      </c>
      <c r="AC202" s="181">
        <f>$C202*1.5*('ENTER HRS HERE'!AC202)</f>
        <v>0</v>
      </c>
      <c r="AD202" s="183">
        <f>$C202*('ENTER HRS HERE'!AD202)</f>
        <v>0</v>
      </c>
      <c r="AE202" s="181">
        <f>$C202*1.5*('ENTER HRS HERE'!AE202)</f>
        <v>0</v>
      </c>
      <c r="AF202" s="183">
        <f>$C202*('ENTER HRS HERE'!AF202)</f>
        <v>0</v>
      </c>
      <c r="AG202" s="181">
        <f>$C202*1.5*('ENTER HRS HERE'!AG202)</f>
        <v>0</v>
      </c>
      <c r="AH202" s="183">
        <f>$C202*('ENTER HRS HERE'!AH202)</f>
        <v>0</v>
      </c>
      <c r="AI202" s="181">
        <f>$C202*1.5*('ENTER HRS HERE'!AI202)</f>
        <v>0</v>
      </c>
      <c r="AJ202" s="183">
        <f>$C202*('ENTER HRS HERE'!AJ202)</f>
        <v>0</v>
      </c>
      <c r="AK202" s="181">
        <f>$C202*1.5*('ENTER HRS HERE'!AK202)</f>
        <v>0</v>
      </c>
      <c r="AL202" s="183">
        <f>$C202*('ENTER HRS HERE'!AL202)</f>
        <v>0</v>
      </c>
      <c r="AM202" s="181">
        <f>$C202*1.5*('ENTER HRS HERE'!AM202)</f>
        <v>0</v>
      </c>
    </row>
    <row r="203" spans="3:39" ht="12.75">
      <c r="C203" s="167" t="s">
        <v>1</v>
      </c>
      <c r="D203" s="278">
        <f>SUM(D5:D202)</f>
        <v>0</v>
      </c>
      <c r="E203" s="279">
        <f>SUM(E5:E202)</f>
        <v>0</v>
      </c>
      <c r="F203" s="168">
        <f aca="true" t="shared" si="14" ref="F203:AM203">SUM(F4:F202)</f>
        <v>0</v>
      </c>
      <c r="G203" s="169">
        <f t="shared" si="14"/>
        <v>0</v>
      </c>
      <c r="H203" s="168">
        <f t="shared" si="14"/>
        <v>0</v>
      </c>
      <c r="I203" s="169">
        <f t="shared" si="14"/>
        <v>0</v>
      </c>
      <c r="J203" s="168">
        <f t="shared" si="14"/>
        <v>0</v>
      </c>
      <c r="K203" s="169">
        <f t="shared" si="14"/>
        <v>0</v>
      </c>
      <c r="L203" s="168">
        <f t="shared" si="14"/>
        <v>0</v>
      </c>
      <c r="M203" s="169">
        <f t="shared" si="14"/>
        <v>0</v>
      </c>
      <c r="N203" s="168">
        <f t="shared" si="14"/>
        <v>0</v>
      </c>
      <c r="O203" s="169">
        <f t="shared" si="14"/>
        <v>0</v>
      </c>
      <c r="P203" s="168">
        <f t="shared" si="14"/>
        <v>0</v>
      </c>
      <c r="Q203" s="169">
        <f t="shared" si="14"/>
        <v>0</v>
      </c>
      <c r="R203" s="168">
        <f t="shared" si="14"/>
        <v>0</v>
      </c>
      <c r="S203" s="169">
        <f t="shared" si="14"/>
        <v>0</v>
      </c>
      <c r="T203" s="168">
        <f t="shared" si="14"/>
        <v>0</v>
      </c>
      <c r="U203" s="169">
        <f t="shared" si="14"/>
        <v>0</v>
      </c>
      <c r="V203" s="168">
        <f t="shared" si="14"/>
        <v>0</v>
      </c>
      <c r="W203" s="169">
        <f t="shared" si="14"/>
        <v>0</v>
      </c>
      <c r="X203" s="168">
        <f t="shared" si="14"/>
        <v>0</v>
      </c>
      <c r="Y203" s="169">
        <f t="shared" si="14"/>
        <v>0</v>
      </c>
      <c r="Z203" s="168">
        <f t="shared" si="14"/>
        <v>0</v>
      </c>
      <c r="AA203" s="169">
        <f t="shared" si="14"/>
        <v>0</v>
      </c>
      <c r="AB203" s="168">
        <f t="shared" si="14"/>
        <v>0</v>
      </c>
      <c r="AC203" s="169">
        <f t="shared" si="14"/>
        <v>0</v>
      </c>
      <c r="AD203" s="168">
        <f t="shared" si="14"/>
        <v>0</v>
      </c>
      <c r="AE203" s="169">
        <f t="shared" si="14"/>
        <v>0</v>
      </c>
      <c r="AF203" s="168">
        <f t="shared" si="14"/>
        <v>0</v>
      </c>
      <c r="AG203" s="169">
        <f t="shared" si="14"/>
        <v>0</v>
      </c>
      <c r="AH203" s="168">
        <f t="shared" si="14"/>
        <v>0</v>
      </c>
      <c r="AI203" s="169">
        <f t="shared" si="14"/>
        <v>0</v>
      </c>
      <c r="AJ203" s="168">
        <f t="shared" si="14"/>
        <v>0</v>
      </c>
      <c r="AK203" s="169">
        <f t="shared" si="14"/>
        <v>0</v>
      </c>
      <c r="AL203" s="168">
        <f t="shared" si="14"/>
        <v>0</v>
      </c>
      <c r="AM203" s="169">
        <f t="shared" si="14"/>
        <v>0</v>
      </c>
    </row>
    <row r="204" spans="4:39" ht="12.75">
      <c r="D204" s="278">
        <f>SUM(D203*0.5)</f>
        <v>0</v>
      </c>
      <c r="F204" s="168">
        <f>SUM(F203*0.5)</f>
        <v>0</v>
      </c>
      <c r="G204" s="171">
        <f>SUM(G203,F203,F204)</f>
        <v>0</v>
      </c>
      <c r="H204" s="168">
        <f>SUM(H203*0.5)</f>
        <v>0</v>
      </c>
      <c r="I204" s="171">
        <f>SUM(I203,H203,H204)</f>
        <v>0</v>
      </c>
      <c r="J204" s="168">
        <f>SUM(J203*0.5)</f>
        <v>0</v>
      </c>
      <c r="K204" s="171">
        <f>SUM(K203,J203,J204)</f>
        <v>0</v>
      </c>
      <c r="L204" s="168">
        <f>SUM(L203*0.5)</f>
        <v>0</v>
      </c>
      <c r="M204" s="171">
        <f>SUM(M203,L203,L204)</f>
        <v>0</v>
      </c>
      <c r="N204" s="168">
        <f>SUM(N203*0.5)</f>
        <v>0</v>
      </c>
      <c r="O204" s="171">
        <f>SUM(O203,N203,N204)</f>
        <v>0</v>
      </c>
      <c r="P204" s="168">
        <f>SUM(P203*0.5)</f>
        <v>0</v>
      </c>
      <c r="Q204" s="171">
        <f>SUM(Q203,P203,P204)</f>
        <v>0</v>
      </c>
      <c r="R204" s="168">
        <f>SUM(R203*0.5)</f>
        <v>0</v>
      </c>
      <c r="S204" s="171">
        <f>SUM(S203,R203,R204)</f>
        <v>0</v>
      </c>
      <c r="T204" s="168">
        <f>SUM(T203*0.5)</f>
        <v>0</v>
      </c>
      <c r="U204" s="171">
        <f>SUM(U203,T203,T204)</f>
        <v>0</v>
      </c>
      <c r="V204" s="168">
        <f>SUM(V203*0.5)</f>
        <v>0</v>
      </c>
      <c r="W204" s="171">
        <f>SUM(W203,V203,V204)</f>
        <v>0</v>
      </c>
      <c r="X204" s="168">
        <f>SUM(X203*0.5)</f>
        <v>0</v>
      </c>
      <c r="Y204" s="171">
        <f>SUM(Y203,X203,X204)</f>
        <v>0</v>
      </c>
      <c r="Z204" s="168">
        <f>SUM(Z203*0.5)</f>
        <v>0</v>
      </c>
      <c r="AA204" s="171">
        <f>SUM(AA203,Z203,Z204)</f>
        <v>0</v>
      </c>
      <c r="AB204" s="168">
        <f>SUM(AB203*0.5)</f>
        <v>0</v>
      </c>
      <c r="AC204" s="171">
        <f>SUM(AC203,AB203,AB204)</f>
        <v>0</v>
      </c>
      <c r="AD204" s="168">
        <f>SUM(AD203*0.5)</f>
        <v>0</v>
      </c>
      <c r="AE204" s="171">
        <f>SUM(AE203,AD203,AD204)</f>
        <v>0</v>
      </c>
      <c r="AF204" s="168">
        <f>SUM(AF203*0.5)</f>
        <v>0</v>
      </c>
      <c r="AG204" s="171">
        <f>SUM(AG203,AF203,AF204)</f>
        <v>0</v>
      </c>
      <c r="AH204" s="168">
        <f>SUM(AH203*0.5)</f>
        <v>0</v>
      </c>
      <c r="AI204" s="171">
        <f>SUM(AI203,AH203,AH204)</f>
        <v>0</v>
      </c>
      <c r="AJ204" s="168">
        <f>SUM(AJ203*0.5)</f>
        <v>0</v>
      </c>
      <c r="AK204" s="171">
        <f>SUM(AK203,AJ203,AJ204)</f>
        <v>0</v>
      </c>
      <c r="AL204" s="168">
        <f>SUM(AL203*0.5)</f>
        <v>0</v>
      </c>
      <c r="AM204" s="171">
        <f>SUM(AM203,AL203,AL204)</f>
        <v>0</v>
      </c>
    </row>
    <row r="205" spans="2:6" ht="12.75">
      <c r="B205" s="172" t="s">
        <v>56</v>
      </c>
      <c r="C205" s="171">
        <f>SUM(E203,D203,D204)</f>
        <v>0</v>
      </c>
      <c r="F205" s="184" t="s">
        <v>57</v>
      </c>
    </row>
    <row r="206" ht="12.75">
      <c r="F206" s="168"/>
    </row>
  </sheetData>
  <mergeCells count="27">
    <mergeCell ref="V2:W2"/>
    <mergeCell ref="N2:O2"/>
    <mergeCell ref="P2:Q2"/>
    <mergeCell ref="R2:S2"/>
    <mergeCell ref="T2:U2"/>
    <mergeCell ref="F2:G2"/>
    <mergeCell ref="H2:I2"/>
    <mergeCell ref="J2:K2"/>
    <mergeCell ref="L2:M2"/>
    <mergeCell ref="F1:G1"/>
    <mergeCell ref="H1:I1"/>
    <mergeCell ref="J1:K1"/>
    <mergeCell ref="L1:M1"/>
    <mergeCell ref="N1:O1"/>
    <mergeCell ref="P1:Q1"/>
    <mergeCell ref="R1:S1"/>
    <mergeCell ref="T1:U1"/>
    <mergeCell ref="AL1:AM1"/>
    <mergeCell ref="D1:E1"/>
    <mergeCell ref="AD1:AE1"/>
    <mergeCell ref="AF1:AG1"/>
    <mergeCell ref="AH1:AI1"/>
    <mergeCell ref="AJ1:AK1"/>
    <mergeCell ref="V1:W1"/>
    <mergeCell ref="X1:Y1"/>
    <mergeCell ref="Z1:AA1"/>
    <mergeCell ref="AB1:AC1"/>
  </mergeCells>
  <printOptions/>
  <pageMargins left="0.5" right="0.5" top="0.75" bottom="0.75" header="0.5" footer="0.5"/>
  <pageSetup fitToHeight="4" fitToWidth="2" horizontalDpi="600" verticalDpi="600" orientation="landscape" r:id="rId1"/>
  <headerFooter alignWithMargins="0">
    <oddHeader>&amp;CEstimated Cost &amp;D&amp;T
&amp;F</oddHeader>
  </headerFooter>
</worksheet>
</file>

<file path=xl/worksheets/sheet11.xml><?xml version="1.0" encoding="utf-8"?>
<worksheet xmlns="http://schemas.openxmlformats.org/spreadsheetml/2006/main" xmlns:r="http://schemas.openxmlformats.org/officeDocument/2006/relationships">
  <dimension ref="A1:BP214"/>
  <sheetViews>
    <sheetView workbookViewId="0" topLeftCell="A1">
      <pane xSplit="2" ySplit="3" topLeftCell="C4" activePane="bottomRight" state="frozen"/>
      <selection pane="topLeft" activeCell="F1" sqref="F1:G1"/>
      <selection pane="topRight" activeCell="F1" sqref="F1:G1"/>
      <selection pane="bottomLeft" activeCell="F1" sqref="F1:G1"/>
      <selection pane="bottomRight" activeCell="A4" sqref="A4:C5"/>
    </sheetView>
  </sheetViews>
  <sheetFormatPr defaultColWidth="9.140625" defaultRowHeight="12.75"/>
  <cols>
    <col min="1" max="1" width="18.140625" style="117" bestFit="1" customWidth="1"/>
    <col min="2" max="2" width="20.28125" style="56" customWidth="1"/>
    <col min="3" max="3" width="14.140625" style="18" customWidth="1"/>
    <col min="4" max="4" width="11.28125" style="119" customWidth="1"/>
    <col min="5" max="5" width="10.140625" style="119" customWidth="1"/>
    <col min="6" max="6" width="12.7109375" style="18" bestFit="1" customWidth="1"/>
    <col min="7" max="7" width="9.140625" style="18" customWidth="1"/>
    <col min="8" max="8" width="12.7109375" style="18" bestFit="1" customWidth="1"/>
    <col min="9" max="9" width="9.140625" style="18" customWidth="1"/>
    <col min="10" max="10" width="12.7109375" style="18" bestFit="1" customWidth="1"/>
    <col min="11" max="11" width="9.140625" style="18" customWidth="1"/>
    <col min="12" max="12" width="12.7109375" style="18" bestFit="1" customWidth="1"/>
    <col min="13" max="13" width="9.140625" style="18" customWidth="1"/>
    <col min="14" max="14" width="12.7109375" style="18" bestFit="1" customWidth="1"/>
    <col min="15" max="15" width="9.140625" style="18" customWidth="1"/>
    <col min="16" max="16" width="12.7109375" style="118" bestFit="1" customWidth="1"/>
    <col min="17" max="17" width="9.140625" style="118" customWidth="1"/>
    <col min="18" max="18" width="12.7109375" style="118" bestFit="1" customWidth="1"/>
    <col min="19" max="19" width="9.140625" style="118" customWidth="1"/>
    <col min="20" max="20" width="12.7109375" style="118" bestFit="1" customWidth="1"/>
    <col min="21" max="21" width="9.140625" style="118" customWidth="1"/>
    <col min="22" max="22" width="12.7109375" style="118" bestFit="1" customWidth="1"/>
    <col min="23" max="23" width="9.140625" style="118" customWidth="1"/>
    <col min="24" max="24" width="12.7109375" style="18" bestFit="1" customWidth="1"/>
    <col min="25" max="25" width="9.140625" style="18" customWidth="1"/>
    <col min="26" max="26" width="12.7109375" style="18" bestFit="1" customWidth="1"/>
    <col min="27" max="27" width="9.140625" style="18" customWidth="1"/>
    <col min="28" max="28" width="12.7109375" style="18" bestFit="1" customWidth="1"/>
    <col min="29" max="29" width="9.140625" style="18" customWidth="1"/>
    <col min="30" max="30" width="12.7109375" style="18" bestFit="1" customWidth="1"/>
    <col min="31" max="31" width="9.140625" style="18" customWidth="1"/>
    <col min="32" max="32" width="12.7109375" style="56" bestFit="1" customWidth="1"/>
    <col min="33" max="33" width="9.140625" style="56" customWidth="1"/>
    <col min="34" max="34" width="12.7109375" style="56" bestFit="1" customWidth="1"/>
    <col min="35" max="35" width="9.140625" style="56" customWidth="1"/>
    <col min="36" max="36" width="12.7109375" style="56" bestFit="1" customWidth="1"/>
    <col min="37" max="37" width="9.140625" style="56" customWidth="1"/>
    <col min="38" max="38" width="12.7109375" style="56" bestFit="1" customWidth="1"/>
    <col min="39" max="68" width="9.140625" style="56" customWidth="1"/>
    <col min="69" max="16384" width="9.140625" style="18" customWidth="1"/>
  </cols>
  <sheetData>
    <row r="1" spans="1:8" ht="13.5" thickBot="1">
      <c r="A1" s="56"/>
      <c r="F1" s="398"/>
      <c r="G1" s="398"/>
      <c r="H1" s="18" t="s">
        <v>158</v>
      </c>
    </row>
    <row r="2" spans="1:68" s="109" customFormat="1" ht="15.75">
      <c r="A2" s="109" t="s">
        <v>71</v>
      </c>
      <c r="B2" s="188" t="s">
        <v>50</v>
      </c>
      <c r="C2" s="106"/>
      <c r="D2" s="107" t="s">
        <v>51</v>
      </c>
      <c r="E2" s="108" t="s">
        <v>52</v>
      </c>
      <c r="F2" s="400">
        <f>'ESTIMATED COST'!A9</f>
        <v>41053</v>
      </c>
      <c r="G2" s="401"/>
      <c r="H2" s="402">
        <f>SUM(F2+1)</f>
        <v>41054</v>
      </c>
      <c r="I2" s="401"/>
      <c r="J2" s="402">
        <f>SUM(H2+1)</f>
        <v>41055</v>
      </c>
      <c r="K2" s="401"/>
      <c r="L2" s="402">
        <f>SUM(J2+1)</f>
        <v>41056</v>
      </c>
      <c r="M2" s="401"/>
      <c r="N2" s="402">
        <f>SUM(L2+1)</f>
        <v>41057</v>
      </c>
      <c r="O2" s="401"/>
      <c r="P2" s="402">
        <f>SUM(N2+1)</f>
        <v>41058</v>
      </c>
      <c r="Q2" s="401"/>
      <c r="R2" s="402">
        <f>SUM(P2+1)</f>
        <v>41059</v>
      </c>
      <c r="S2" s="401"/>
      <c r="T2" s="402">
        <f>SUM(R2+1)</f>
        <v>41060</v>
      </c>
      <c r="U2" s="401"/>
      <c r="V2" s="402">
        <f>SUM(T2+1)</f>
        <v>41061</v>
      </c>
      <c r="W2" s="401"/>
      <c r="X2" s="402">
        <f>SUM(V2+1)</f>
        <v>41062</v>
      </c>
      <c r="Y2" s="401"/>
      <c r="Z2" s="402">
        <f>SUM(X2+1)</f>
        <v>41063</v>
      </c>
      <c r="AA2" s="401"/>
      <c r="AB2" s="402">
        <f>SUM(Z2+1)</f>
        <v>41064</v>
      </c>
      <c r="AC2" s="401"/>
      <c r="AD2" s="402">
        <f>SUM(AB2+1)</f>
        <v>41065</v>
      </c>
      <c r="AE2" s="401"/>
      <c r="AF2" s="399">
        <f>SUM(AD2+1)</f>
        <v>41066</v>
      </c>
      <c r="AG2" s="399"/>
      <c r="AH2" s="399">
        <f>SUM(AF2+1)</f>
        <v>41067</v>
      </c>
      <c r="AI2" s="399"/>
      <c r="AJ2" s="399">
        <f>SUM(AH2+1)</f>
        <v>41068</v>
      </c>
      <c r="AK2" s="399"/>
      <c r="AL2" s="399">
        <f>SUM(AJ2+1)</f>
        <v>41069</v>
      </c>
      <c r="AM2" s="399"/>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row>
    <row r="3" spans="1:68" s="109" customFormat="1" ht="15.75">
      <c r="A3" s="194" t="s">
        <v>70</v>
      </c>
      <c r="B3" s="188"/>
      <c r="C3" s="110" t="s">
        <v>53</v>
      </c>
      <c r="D3" s="111" t="s">
        <v>54</v>
      </c>
      <c r="E3" s="112" t="s">
        <v>54</v>
      </c>
      <c r="F3" s="113" t="s">
        <v>55</v>
      </c>
      <c r="G3" s="114" t="s">
        <v>52</v>
      </c>
      <c r="H3" s="113" t="s">
        <v>55</v>
      </c>
      <c r="I3" s="114" t="s">
        <v>52</v>
      </c>
      <c r="J3" s="113" t="s">
        <v>55</v>
      </c>
      <c r="K3" s="114" t="s">
        <v>52</v>
      </c>
      <c r="L3" s="113" t="s">
        <v>55</v>
      </c>
      <c r="M3" s="114" t="s">
        <v>52</v>
      </c>
      <c r="N3" s="113" t="s">
        <v>55</v>
      </c>
      <c r="O3" s="114" t="s">
        <v>52</v>
      </c>
      <c r="P3" s="113" t="s">
        <v>55</v>
      </c>
      <c r="Q3" s="114" t="s">
        <v>52</v>
      </c>
      <c r="R3" s="113" t="s">
        <v>55</v>
      </c>
      <c r="S3" s="114" t="s">
        <v>52</v>
      </c>
      <c r="T3" s="113" t="s">
        <v>55</v>
      </c>
      <c r="U3" s="114" t="s">
        <v>52</v>
      </c>
      <c r="V3" s="115" t="s">
        <v>55</v>
      </c>
      <c r="W3" s="116" t="s">
        <v>52</v>
      </c>
      <c r="X3" s="115" t="s">
        <v>55</v>
      </c>
      <c r="Y3" s="116" t="s">
        <v>52</v>
      </c>
      <c r="Z3" s="115" t="s">
        <v>55</v>
      </c>
      <c r="AA3" s="116" t="s">
        <v>52</v>
      </c>
      <c r="AB3" s="115" t="s">
        <v>55</v>
      </c>
      <c r="AC3" s="116" t="s">
        <v>52</v>
      </c>
      <c r="AD3" s="115" t="s">
        <v>55</v>
      </c>
      <c r="AE3" s="243" t="s">
        <v>52</v>
      </c>
      <c r="AF3" s="244" t="s">
        <v>55</v>
      </c>
      <c r="AG3" s="244" t="s">
        <v>52</v>
      </c>
      <c r="AH3" s="244" t="s">
        <v>55</v>
      </c>
      <c r="AI3" s="244" t="s">
        <v>52</v>
      </c>
      <c r="AJ3" s="244" t="s">
        <v>55</v>
      </c>
      <c r="AK3" s="244" t="s">
        <v>52</v>
      </c>
      <c r="AL3" s="244" t="s">
        <v>55</v>
      </c>
      <c r="AM3" s="244" t="s">
        <v>52</v>
      </c>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row>
    <row r="4" spans="1:68" s="148" customFormat="1" ht="12.75">
      <c r="A4" s="145"/>
      <c r="B4" s="189"/>
      <c r="C4" s="155"/>
      <c r="D4" s="161"/>
      <c r="E4" s="161"/>
      <c r="F4" s="298"/>
      <c r="G4" s="298"/>
      <c r="H4" s="298"/>
      <c r="I4" s="298"/>
      <c r="J4" s="298"/>
      <c r="K4" s="298">
        <v>15</v>
      </c>
      <c r="L4" s="298"/>
      <c r="M4" s="298">
        <v>15</v>
      </c>
      <c r="N4" s="298"/>
      <c r="O4" s="298">
        <v>8.3</v>
      </c>
      <c r="P4" s="299"/>
      <c r="Q4" s="299"/>
      <c r="R4" s="299"/>
      <c r="S4" s="299"/>
      <c r="T4" s="299"/>
      <c r="U4" s="299"/>
      <c r="V4" s="300"/>
      <c r="W4" s="300"/>
      <c r="X4" s="300"/>
      <c r="Y4" s="300"/>
      <c r="Z4" s="300"/>
      <c r="AA4" s="300"/>
      <c r="AB4" s="300"/>
      <c r="AC4" s="300"/>
      <c r="AD4" s="300"/>
      <c r="AE4" s="301"/>
      <c r="AF4" s="300"/>
      <c r="AG4" s="300"/>
      <c r="AH4" s="300"/>
      <c r="AI4" s="300"/>
      <c r="AJ4" s="300"/>
      <c r="AK4" s="300"/>
      <c r="AL4" s="298"/>
      <c r="AM4" s="302"/>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row>
    <row r="5" spans="1:68" s="148" customFormat="1" ht="12.75">
      <c r="A5" s="145"/>
      <c r="B5" s="189"/>
      <c r="C5" s="155"/>
      <c r="D5" s="161"/>
      <c r="E5" s="161"/>
      <c r="F5" s="298"/>
      <c r="G5" s="298"/>
      <c r="H5" s="298"/>
      <c r="I5" s="298"/>
      <c r="J5" s="298"/>
      <c r="K5" s="298"/>
      <c r="L5" s="298"/>
      <c r="M5" s="298"/>
      <c r="N5" s="298"/>
      <c r="O5" s="298"/>
      <c r="P5" s="303"/>
      <c r="Q5" s="303"/>
      <c r="R5" s="303"/>
      <c r="S5" s="303"/>
      <c r="T5" s="303"/>
      <c r="U5" s="303"/>
      <c r="V5" s="304"/>
      <c r="W5" s="304"/>
      <c r="X5" s="304"/>
      <c r="Y5" s="304"/>
      <c r="Z5" s="304"/>
      <c r="AA5" s="304"/>
      <c r="AB5" s="304"/>
      <c r="AC5" s="304"/>
      <c r="AD5" s="304"/>
      <c r="AE5" s="305"/>
      <c r="AF5" s="304"/>
      <c r="AG5" s="304"/>
      <c r="AH5" s="304"/>
      <c r="AI5" s="304"/>
      <c r="AJ5" s="304"/>
      <c r="AK5" s="304"/>
      <c r="AL5" s="298"/>
      <c r="AM5" s="302"/>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row>
    <row r="6" spans="1:68" s="38" customFormat="1" ht="12.75">
      <c r="A6" s="151"/>
      <c r="B6" s="190"/>
      <c r="C6" s="156"/>
      <c r="D6" s="161"/>
      <c r="E6" s="161"/>
      <c r="F6" s="306"/>
      <c r="G6" s="306"/>
      <c r="H6" s="306"/>
      <c r="I6" s="306"/>
      <c r="J6" s="306"/>
      <c r="K6" s="306"/>
      <c r="L6" s="306"/>
      <c r="M6" s="306"/>
      <c r="N6" s="306"/>
      <c r="O6" s="306"/>
      <c r="P6" s="303"/>
      <c r="Q6" s="303"/>
      <c r="R6" s="303"/>
      <c r="S6" s="303"/>
      <c r="T6" s="303"/>
      <c r="U6" s="303"/>
      <c r="V6" s="304"/>
      <c r="W6" s="304"/>
      <c r="X6" s="304"/>
      <c r="Y6" s="304"/>
      <c r="Z6" s="304"/>
      <c r="AA6" s="304"/>
      <c r="AB6" s="304"/>
      <c r="AC6" s="304"/>
      <c r="AD6" s="304"/>
      <c r="AE6" s="305"/>
      <c r="AF6" s="304"/>
      <c r="AG6" s="304"/>
      <c r="AH6" s="304"/>
      <c r="AI6" s="304"/>
      <c r="AJ6" s="304"/>
      <c r="AK6" s="304"/>
      <c r="AL6" s="306"/>
      <c r="AM6" s="307"/>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row>
    <row r="7" spans="1:68" s="38" customFormat="1" ht="12.75">
      <c r="A7" s="151"/>
      <c r="B7" s="190"/>
      <c r="C7" s="156"/>
      <c r="D7" s="162"/>
      <c r="E7" s="163"/>
      <c r="F7" s="308"/>
      <c r="G7" s="309"/>
      <c r="H7" s="308"/>
      <c r="I7" s="309"/>
      <c r="J7" s="308"/>
      <c r="K7" s="309"/>
      <c r="L7" s="308"/>
      <c r="M7" s="309"/>
      <c r="N7" s="308"/>
      <c r="O7" s="309"/>
      <c r="P7" s="310"/>
      <c r="Q7" s="311"/>
      <c r="R7" s="310"/>
      <c r="S7" s="311"/>
      <c r="T7" s="310"/>
      <c r="U7" s="311"/>
      <c r="V7" s="312"/>
      <c r="W7" s="313"/>
      <c r="X7" s="312"/>
      <c r="Y7" s="313"/>
      <c r="Z7" s="312"/>
      <c r="AA7" s="313"/>
      <c r="AB7" s="312"/>
      <c r="AC7" s="313"/>
      <c r="AD7" s="312"/>
      <c r="AE7" s="305"/>
      <c r="AF7" s="304"/>
      <c r="AG7" s="304"/>
      <c r="AH7" s="304"/>
      <c r="AI7" s="304"/>
      <c r="AJ7" s="304"/>
      <c r="AK7" s="304"/>
      <c r="AL7" s="306"/>
      <c r="AM7" s="307"/>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row>
    <row r="8" spans="1:68" s="38" customFormat="1" ht="12.75">
      <c r="A8" s="151"/>
      <c r="B8" s="190"/>
      <c r="C8" s="156"/>
      <c r="D8" s="162"/>
      <c r="E8" s="163"/>
      <c r="F8" s="308"/>
      <c r="G8" s="309"/>
      <c r="H8" s="308"/>
      <c r="I8" s="309"/>
      <c r="J8" s="308"/>
      <c r="K8" s="309"/>
      <c r="L8" s="308"/>
      <c r="M8" s="309"/>
      <c r="N8" s="308"/>
      <c r="O8" s="309"/>
      <c r="P8" s="310"/>
      <c r="Q8" s="311"/>
      <c r="R8" s="310"/>
      <c r="S8" s="311"/>
      <c r="T8" s="310"/>
      <c r="U8" s="311"/>
      <c r="V8" s="312"/>
      <c r="W8" s="313"/>
      <c r="X8" s="312"/>
      <c r="Y8" s="313"/>
      <c r="Z8" s="312"/>
      <c r="AA8" s="313"/>
      <c r="AB8" s="312"/>
      <c r="AC8" s="313"/>
      <c r="AD8" s="312"/>
      <c r="AE8" s="305"/>
      <c r="AF8" s="304"/>
      <c r="AG8" s="304"/>
      <c r="AH8" s="304"/>
      <c r="AI8" s="304"/>
      <c r="AJ8" s="304"/>
      <c r="AK8" s="304"/>
      <c r="AL8" s="306"/>
      <c r="AM8" s="307"/>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row>
    <row r="9" spans="1:68" s="38" customFormat="1" ht="12.75">
      <c r="A9" s="151"/>
      <c r="B9" s="190"/>
      <c r="C9" s="156"/>
      <c r="D9" s="162"/>
      <c r="E9" s="163"/>
      <c r="F9" s="308"/>
      <c r="G9" s="309"/>
      <c r="H9" s="308"/>
      <c r="I9" s="309"/>
      <c r="J9" s="308"/>
      <c r="K9" s="309"/>
      <c r="L9" s="308"/>
      <c r="M9" s="309"/>
      <c r="N9" s="308"/>
      <c r="O9" s="309"/>
      <c r="P9" s="310"/>
      <c r="Q9" s="311"/>
      <c r="R9" s="310"/>
      <c r="S9" s="311"/>
      <c r="T9" s="310"/>
      <c r="U9" s="311"/>
      <c r="V9" s="312"/>
      <c r="W9" s="313"/>
      <c r="X9" s="312"/>
      <c r="Y9" s="313"/>
      <c r="Z9" s="312"/>
      <c r="AA9" s="313"/>
      <c r="AB9" s="312"/>
      <c r="AC9" s="313"/>
      <c r="AD9" s="312"/>
      <c r="AE9" s="305"/>
      <c r="AF9" s="304"/>
      <c r="AG9" s="304"/>
      <c r="AH9" s="304"/>
      <c r="AI9" s="304"/>
      <c r="AJ9" s="304"/>
      <c r="AK9" s="304"/>
      <c r="AL9" s="306"/>
      <c r="AM9" s="307"/>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row>
    <row r="10" spans="1:68" s="38" customFormat="1" ht="12.75">
      <c r="A10" s="151"/>
      <c r="B10" s="190"/>
      <c r="C10" s="156"/>
      <c r="D10" s="162"/>
      <c r="E10" s="163"/>
      <c r="F10" s="308"/>
      <c r="G10" s="309"/>
      <c r="H10" s="308"/>
      <c r="I10" s="309"/>
      <c r="J10" s="308"/>
      <c r="K10" s="309"/>
      <c r="L10" s="308"/>
      <c r="M10" s="309"/>
      <c r="N10" s="308"/>
      <c r="O10" s="309"/>
      <c r="P10" s="310"/>
      <c r="Q10" s="311"/>
      <c r="R10" s="310"/>
      <c r="S10" s="311"/>
      <c r="T10" s="310"/>
      <c r="U10" s="311"/>
      <c r="V10" s="312"/>
      <c r="W10" s="313"/>
      <c r="X10" s="312"/>
      <c r="Y10" s="313"/>
      <c r="Z10" s="312"/>
      <c r="AA10" s="313"/>
      <c r="AB10" s="312"/>
      <c r="AC10" s="313"/>
      <c r="AD10" s="312"/>
      <c r="AE10" s="305"/>
      <c r="AF10" s="304"/>
      <c r="AG10" s="304"/>
      <c r="AH10" s="304"/>
      <c r="AI10" s="304"/>
      <c r="AJ10" s="304"/>
      <c r="AK10" s="304"/>
      <c r="AL10" s="306"/>
      <c r="AM10" s="307"/>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row>
    <row r="11" spans="1:68" s="38" customFormat="1" ht="12.75">
      <c r="A11" s="151"/>
      <c r="B11" s="190"/>
      <c r="C11" s="156"/>
      <c r="D11" s="162"/>
      <c r="E11" s="163"/>
      <c r="F11" s="308"/>
      <c r="G11" s="309"/>
      <c r="H11" s="308"/>
      <c r="I11" s="309"/>
      <c r="J11" s="308"/>
      <c r="K11" s="309"/>
      <c r="L11" s="308"/>
      <c r="M11" s="309"/>
      <c r="N11" s="308"/>
      <c r="O11" s="309"/>
      <c r="P11" s="310"/>
      <c r="Q11" s="311"/>
      <c r="R11" s="310"/>
      <c r="S11" s="311"/>
      <c r="T11" s="310"/>
      <c r="U11" s="311"/>
      <c r="V11" s="312"/>
      <c r="W11" s="313"/>
      <c r="X11" s="312"/>
      <c r="Y11" s="313"/>
      <c r="Z11" s="312"/>
      <c r="AA11" s="313"/>
      <c r="AB11" s="312"/>
      <c r="AC11" s="313"/>
      <c r="AD11" s="312"/>
      <c r="AE11" s="305"/>
      <c r="AF11" s="304"/>
      <c r="AG11" s="304"/>
      <c r="AH11" s="304"/>
      <c r="AI11" s="304"/>
      <c r="AJ11" s="304"/>
      <c r="AK11" s="304"/>
      <c r="AL11" s="306"/>
      <c r="AM11" s="307"/>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row>
    <row r="12" spans="1:68" s="38" customFormat="1" ht="12.75">
      <c r="A12" s="151"/>
      <c r="B12" s="190"/>
      <c r="C12" s="156"/>
      <c r="D12" s="162"/>
      <c r="E12" s="163"/>
      <c r="F12" s="308"/>
      <c r="G12" s="309"/>
      <c r="H12" s="308"/>
      <c r="I12" s="309"/>
      <c r="J12" s="308"/>
      <c r="K12" s="309"/>
      <c r="L12" s="308"/>
      <c r="M12" s="309"/>
      <c r="N12" s="308"/>
      <c r="O12" s="309"/>
      <c r="P12" s="310"/>
      <c r="Q12" s="311"/>
      <c r="R12" s="310"/>
      <c r="S12" s="311"/>
      <c r="T12" s="310"/>
      <c r="U12" s="311"/>
      <c r="V12" s="312"/>
      <c r="W12" s="313"/>
      <c r="X12" s="312"/>
      <c r="Y12" s="313"/>
      <c r="Z12" s="312"/>
      <c r="AA12" s="313"/>
      <c r="AB12" s="312"/>
      <c r="AC12" s="313"/>
      <c r="AD12" s="312"/>
      <c r="AE12" s="305"/>
      <c r="AF12" s="304"/>
      <c r="AG12" s="304"/>
      <c r="AH12" s="304"/>
      <c r="AI12" s="304"/>
      <c r="AJ12" s="304"/>
      <c r="AK12" s="304"/>
      <c r="AL12" s="306"/>
      <c r="AM12" s="307"/>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row>
    <row r="13" spans="1:68" s="201" customFormat="1" ht="12.75">
      <c r="A13" s="325"/>
      <c r="B13" s="326"/>
      <c r="C13" s="324"/>
      <c r="D13" s="327"/>
      <c r="E13" s="328"/>
      <c r="F13" s="329"/>
      <c r="G13" s="330"/>
      <c r="H13" s="329"/>
      <c r="I13" s="330"/>
      <c r="J13" s="329"/>
      <c r="K13" s="330"/>
      <c r="L13" s="329"/>
      <c r="M13" s="330"/>
      <c r="N13" s="329"/>
      <c r="O13" s="330"/>
      <c r="P13" s="329"/>
      <c r="Q13" s="330"/>
      <c r="R13" s="329"/>
      <c r="S13" s="330"/>
      <c r="T13" s="329"/>
      <c r="U13" s="330"/>
      <c r="V13" s="329"/>
      <c r="W13" s="330"/>
      <c r="X13" s="329"/>
      <c r="Y13" s="330"/>
      <c r="Z13" s="329"/>
      <c r="AA13" s="330"/>
      <c r="AB13" s="329"/>
      <c r="AC13" s="330"/>
      <c r="AD13" s="329"/>
      <c r="AE13" s="331"/>
      <c r="AF13" s="332"/>
      <c r="AG13" s="332"/>
      <c r="AH13" s="332"/>
      <c r="AI13" s="332"/>
      <c r="AJ13" s="332"/>
      <c r="AK13" s="332"/>
      <c r="AL13" s="332"/>
      <c r="AM13" s="331"/>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row>
    <row r="14" spans="1:68" s="38" customFormat="1" ht="12.75">
      <c r="A14" s="151"/>
      <c r="B14" s="190"/>
      <c r="C14" s="156"/>
      <c r="D14" s="162"/>
      <c r="E14" s="163"/>
      <c r="F14" s="308"/>
      <c r="G14" s="309"/>
      <c r="H14" s="308"/>
      <c r="I14" s="309"/>
      <c r="J14" s="308"/>
      <c r="K14" s="309"/>
      <c r="L14" s="308"/>
      <c r="M14" s="309"/>
      <c r="N14" s="308"/>
      <c r="O14" s="309"/>
      <c r="P14" s="310"/>
      <c r="Q14" s="311"/>
      <c r="R14" s="310"/>
      <c r="S14" s="311"/>
      <c r="T14" s="310"/>
      <c r="U14" s="311"/>
      <c r="V14" s="312"/>
      <c r="W14" s="313"/>
      <c r="X14" s="312"/>
      <c r="Y14" s="313"/>
      <c r="Z14" s="312"/>
      <c r="AA14" s="313"/>
      <c r="AB14" s="312"/>
      <c r="AC14" s="313"/>
      <c r="AD14" s="312"/>
      <c r="AE14" s="305"/>
      <c r="AF14" s="304"/>
      <c r="AG14" s="304"/>
      <c r="AH14" s="304"/>
      <c r="AI14" s="304"/>
      <c r="AJ14" s="304"/>
      <c r="AK14" s="304"/>
      <c r="AL14" s="306"/>
      <c r="AM14" s="307"/>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row>
    <row r="15" spans="1:68" s="38" customFormat="1" ht="12.75">
      <c r="A15" s="151"/>
      <c r="B15" s="191"/>
      <c r="C15" s="157"/>
      <c r="D15" s="162"/>
      <c r="E15" s="163"/>
      <c r="F15" s="308"/>
      <c r="G15" s="309"/>
      <c r="H15" s="308"/>
      <c r="I15" s="309"/>
      <c r="J15" s="308"/>
      <c r="K15" s="309"/>
      <c r="L15" s="308"/>
      <c r="M15" s="309"/>
      <c r="N15" s="308"/>
      <c r="O15" s="309"/>
      <c r="P15" s="310"/>
      <c r="Q15" s="311"/>
      <c r="R15" s="310"/>
      <c r="S15" s="311"/>
      <c r="T15" s="310"/>
      <c r="U15" s="311"/>
      <c r="V15" s="312"/>
      <c r="W15" s="313"/>
      <c r="X15" s="312"/>
      <c r="Y15" s="313"/>
      <c r="Z15" s="312"/>
      <c r="AA15" s="313"/>
      <c r="AB15" s="312"/>
      <c r="AC15" s="313"/>
      <c r="AD15" s="312"/>
      <c r="AE15" s="305"/>
      <c r="AF15" s="304"/>
      <c r="AG15" s="304"/>
      <c r="AH15" s="304"/>
      <c r="AI15" s="304"/>
      <c r="AJ15" s="304"/>
      <c r="AK15" s="304"/>
      <c r="AL15" s="306"/>
      <c r="AM15" s="307"/>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row>
    <row r="16" spans="1:68" s="38" customFormat="1" ht="12.75">
      <c r="A16" s="151"/>
      <c r="B16" s="190"/>
      <c r="C16" s="156"/>
      <c r="D16" s="162"/>
      <c r="E16" s="163"/>
      <c r="F16" s="308"/>
      <c r="G16" s="309"/>
      <c r="H16" s="308"/>
      <c r="I16" s="309"/>
      <c r="J16" s="308"/>
      <c r="K16" s="309"/>
      <c r="L16" s="308"/>
      <c r="M16" s="309"/>
      <c r="N16" s="308"/>
      <c r="O16" s="309"/>
      <c r="P16" s="310"/>
      <c r="Q16" s="311"/>
      <c r="R16" s="310"/>
      <c r="S16" s="311"/>
      <c r="T16" s="310"/>
      <c r="U16" s="311"/>
      <c r="V16" s="312"/>
      <c r="W16" s="313"/>
      <c r="X16" s="312"/>
      <c r="Y16" s="313"/>
      <c r="Z16" s="312"/>
      <c r="AA16" s="313"/>
      <c r="AB16" s="312"/>
      <c r="AC16" s="313"/>
      <c r="AD16" s="312"/>
      <c r="AE16" s="305"/>
      <c r="AF16" s="304"/>
      <c r="AG16" s="304"/>
      <c r="AH16" s="304"/>
      <c r="AI16" s="304"/>
      <c r="AJ16" s="304"/>
      <c r="AK16" s="304"/>
      <c r="AL16" s="306"/>
      <c r="AM16" s="307"/>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row>
    <row r="17" spans="1:68" s="38" customFormat="1" ht="12.75">
      <c r="A17" s="151"/>
      <c r="B17" s="191"/>
      <c r="C17" s="157"/>
      <c r="D17" s="164"/>
      <c r="E17" s="163"/>
      <c r="F17" s="310"/>
      <c r="G17" s="309"/>
      <c r="H17" s="308"/>
      <c r="I17" s="309"/>
      <c r="J17" s="308"/>
      <c r="K17" s="309"/>
      <c r="L17" s="308"/>
      <c r="M17" s="309"/>
      <c r="N17" s="308"/>
      <c r="O17" s="309"/>
      <c r="P17" s="310"/>
      <c r="Q17" s="311"/>
      <c r="R17" s="310"/>
      <c r="S17" s="311"/>
      <c r="T17" s="310"/>
      <c r="U17" s="311"/>
      <c r="V17" s="312"/>
      <c r="W17" s="313"/>
      <c r="X17" s="312"/>
      <c r="Y17" s="313"/>
      <c r="Z17" s="312"/>
      <c r="AA17" s="313"/>
      <c r="AB17" s="312"/>
      <c r="AC17" s="313"/>
      <c r="AD17" s="312"/>
      <c r="AE17" s="305"/>
      <c r="AF17" s="304"/>
      <c r="AG17" s="304"/>
      <c r="AH17" s="304"/>
      <c r="AI17" s="304"/>
      <c r="AJ17" s="304"/>
      <c r="AK17" s="304"/>
      <c r="AL17" s="306"/>
      <c r="AM17" s="307"/>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row>
    <row r="18" spans="1:68" s="38" customFormat="1" ht="12.75">
      <c r="A18" s="151"/>
      <c r="B18" s="192"/>
      <c r="C18" s="158"/>
      <c r="D18" s="162"/>
      <c r="E18" s="163"/>
      <c r="F18" s="310"/>
      <c r="G18" s="309"/>
      <c r="H18" s="308"/>
      <c r="I18" s="309"/>
      <c r="J18" s="308"/>
      <c r="K18" s="309"/>
      <c r="L18" s="308"/>
      <c r="M18" s="309"/>
      <c r="N18" s="308"/>
      <c r="O18" s="309"/>
      <c r="P18" s="310"/>
      <c r="Q18" s="311"/>
      <c r="R18" s="310"/>
      <c r="S18" s="311"/>
      <c r="T18" s="310"/>
      <c r="U18" s="311"/>
      <c r="V18" s="312"/>
      <c r="W18" s="313"/>
      <c r="X18" s="312"/>
      <c r="Y18" s="313"/>
      <c r="Z18" s="312"/>
      <c r="AA18" s="313"/>
      <c r="AB18" s="312"/>
      <c r="AC18" s="313"/>
      <c r="AD18" s="312"/>
      <c r="AE18" s="305"/>
      <c r="AF18" s="304"/>
      <c r="AG18" s="304"/>
      <c r="AH18" s="304"/>
      <c r="AI18" s="304"/>
      <c r="AJ18" s="304"/>
      <c r="AK18" s="304"/>
      <c r="AL18" s="306"/>
      <c r="AM18" s="307"/>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row>
    <row r="19" spans="1:68" s="38" customFormat="1" ht="12.75">
      <c r="A19" s="151"/>
      <c r="B19" s="190"/>
      <c r="C19" s="156"/>
      <c r="D19" s="162"/>
      <c r="E19" s="163"/>
      <c r="F19" s="308"/>
      <c r="G19" s="309"/>
      <c r="H19" s="308"/>
      <c r="I19" s="309"/>
      <c r="J19" s="308"/>
      <c r="K19" s="309"/>
      <c r="L19" s="308"/>
      <c r="M19" s="309"/>
      <c r="N19" s="308"/>
      <c r="O19" s="309"/>
      <c r="P19" s="310"/>
      <c r="Q19" s="311"/>
      <c r="R19" s="310"/>
      <c r="S19" s="311"/>
      <c r="T19" s="310"/>
      <c r="U19" s="311"/>
      <c r="V19" s="312"/>
      <c r="W19" s="313"/>
      <c r="X19" s="312"/>
      <c r="Y19" s="313"/>
      <c r="Z19" s="312"/>
      <c r="AA19" s="313"/>
      <c r="AB19" s="312"/>
      <c r="AC19" s="313"/>
      <c r="AD19" s="312"/>
      <c r="AE19" s="305"/>
      <c r="AF19" s="304"/>
      <c r="AG19" s="304"/>
      <c r="AH19" s="304"/>
      <c r="AI19" s="304"/>
      <c r="AJ19" s="304"/>
      <c r="AK19" s="304"/>
      <c r="AL19" s="306"/>
      <c r="AM19" s="307"/>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row>
    <row r="20" spans="1:68" s="38" customFormat="1" ht="12.75">
      <c r="A20" s="151"/>
      <c r="B20" s="190"/>
      <c r="C20" s="156"/>
      <c r="D20" s="162"/>
      <c r="E20" s="163"/>
      <c r="F20" s="308"/>
      <c r="G20" s="309"/>
      <c r="H20" s="308"/>
      <c r="I20" s="309"/>
      <c r="J20" s="308"/>
      <c r="K20" s="309"/>
      <c r="L20" s="308"/>
      <c r="M20" s="309"/>
      <c r="N20" s="308"/>
      <c r="O20" s="309"/>
      <c r="P20" s="310"/>
      <c r="Q20" s="311"/>
      <c r="R20" s="310"/>
      <c r="S20" s="311"/>
      <c r="T20" s="310"/>
      <c r="U20" s="311"/>
      <c r="V20" s="312"/>
      <c r="W20" s="313"/>
      <c r="X20" s="312"/>
      <c r="Y20" s="313"/>
      <c r="Z20" s="312"/>
      <c r="AA20" s="313"/>
      <c r="AB20" s="312"/>
      <c r="AC20" s="313"/>
      <c r="AD20" s="312"/>
      <c r="AE20" s="305"/>
      <c r="AF20" s="304"/>
      <c r="AG20" s="304"/>
      <c r="AH20" s="304"/>
      <c r="AI20" s="304"/>
      <c r="AJ20" s="304"/>
      <c r="AK20" s="304"/>
      <c r="AL20" s="306"/>
      <c r="AM20" s="307"/>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row>
    <row r="21" spans="1:68" s="152" customFormat="1" ht="12.75">
      <c r="A21" s="149"/>
      <c r="B21" s="191"/>
      <c r="C21" s="157"/>
      <c r="D21" s="162"/>
      <c r="E21" s="163"/>
      <c r="F21" s="310"/>
      <c r="G21" s="311"/>
      <c r="H21" s="310"/>
      <c r="I21" s="311"/>
      <c r="J21" s="310"/>
      <c r="K21" s="311"/>
      <c r="L21" s="310"/>
      <c r="M21" s="311"/>
      <c r="N21" s="310"/>
      <c r="O21" s="311"/>
      <c r="P21" s="310"/>
      <c r="Q21" s="311"/>
      <c r="R21" s="310"/>
      <c r="S21" s="311"/>
      <c r="T21" s="310"/>
      <c r="U21" s="311"/>
      <c r="V21" s="312"/>
      <c r="W21" s="313"/>
      <c r="X21" s="312"/>
      <c r="Y21" s="313"/>
      <c r="Z21" s="312"/>
      <c r="AA21" s="313"/>
      <c r="AB21" s="312"/>
      <c r="AC21" s="313"/>
      <c r="AD21" s="312"/>
      <c r="AE21" s="305"/>
      <c r="AF21" s="304"/>
      <c r="AG21" s="304"/>
      <c r="AH21" s="304"/>
      <c r="AI21" s="304"/>
      <c r="AJ21" s="304"/>
      <c r="AK21" s="304"/>
      <c r="AL21" s="303"/>
      <c r="AM21" s="314"/>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row>
    <row r="22" spans="1:68" s="38" customFormat="1" ht="12.75">
      <c r="A22" s="151"/>
      <c r="B22" s="190"/>
      <c r="C22" s="156"/>
      <c r="D22" s="162"/>
      <c r="E22" s="163"/>
      <c r="F22" s="308"/>
      <c r="G22" s="309"/>
      <c r="H22" s="308"/>
      <c r="I22" s="309"/>
      <c r="J22" s="308"/>
      <c r="K22" s="309"/>
      <c r="L22" s="308"/>
      <c r="M22" s="309"/>
      <c r="N22" s="308"/>
      <c r="O22" s="309"/>
      <c r="P22" s="310"/>
      <c r="Q22" s="311"/>
      <c r="R22" s="310"/>
      <c r="S22" s="311"/>
      <c r="T22" s="310"/>
      <c r="U22" s="311"/>
      <c r="V22" s="312"/>
      <c r="W22" s="313"/>
      <c r="X22" s="312"/>
      <c r="Y22" s="313"/>
      <c r="Z22" s="312"/>
      <c r="AA22" s="313"/>
      <c r="AB22" s="312"/>
      <c r="AC22" s="313"/>
      <c r="AD22" s="312"/>
      <c r="AE22" s="305"/>
      <c r="AF22" s="304"/>
      <c r="AG22" s="304"/>
      <c r="AH22" s="304"/>
      <c r="AI22" s="304"/>
      <c r="AJ22" s="304"/>
      <c r="AK22" s="304"/>
      <c r="AL22" s="306"/>
      <c r="AM22" s="307"/>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row>
    <row r="23" spans="1:68" s="38" customFormat="1" ht="12.75">
      <c r="A23" s="151"/>
      <c r="B23" s="190"/>
      <c r="C23" s="156"/>
      <c r="D23" s="162"/>
      <c r="E23" s="163"/>
      <c r="F23" s="308"/>
      <c r="G23" s="309"/>
      <c r="H23" s="308"/>
      <c r="I23" s="309"/>
      <c r="J23" s="308"/>
      <c r="K23" s="309"/>
      <c r="L23" s="308"/>
      <c r="M23" s="309"/>
      <c r="N23" s="308"/>
      <c r="O23" s="309"/>
      <c r="P23" s="310"/>
      <c r="Q23" s="311"/>
      <c r="R23" s="310"/>
      <c r="S23" s="311"/>
      <c r="T23" s="310"/>
      <c r="U23" s="311"/>
      <c r="V23" s="312"/>
      <c r="W23" s="313"/>
      <c r="X23" s="312"/>
      <c r="Y23" s="313"/>
      <c r="Z23" s="312"/>
      <c r="AA23" s="313"/>
      <c r="AB23" s="312"/>
      <c r="AC23" s="313"/>
      <c r="AD23" s="312"/>
      <c r="AE23" s="305"/>
      <c r="AF23" s="304"/>
      <c r="AG23" s="304"/>
      <c r="AH23" s="304"/>
      <c r="AI23" s="304"/>
      <c r="AJ23" s="304"/>
      <c r="AK23" s="304"/>
      <c r="AL23" s="306"/>
      <c r="AM23" s="307"/>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row>
    <row r="24" spans="1:68" s="38" customFormat="1" ht="12.75">
      <c r="A24" s="151"/>
      <c r="B24" s="190"/>
      <c r="C24" s="156"/>
      <c r="D24" s="162"/>
      <c r="E24" s="163"/>
      <c r="F24" s="308"/>
      <c r="G24" s="309"/>
      <c r="H24" s="308"/>
      <c r="I24" s="309"/>
      <c r="J24" s="308"/>
      <c r="K24" s="309"/>
      <c r="L24" s="308"/>
      <c r="M24" s="309"/>
      <c r="N24" s="308"/>
      <c r="O24" s="309"/>
      <c r="P24" s="310"/>
      <c r="Q24" s="311"/>
      <c r="R24" s="310"/>
      <c r="S24" s="311"/>
      <c r="T24" s="310"/>
      <c r="U24" s="311"/>
      <c r="V24" s="312"/>
      <c r="W24" s="313"/>
      <c r="X24" s="312"/>
      <c r="Y24" s="313"/>
      <c r="Z24" s="312"/>
      <c r="AA24" s="313"/>
      <c r="AB24" s="312"/>
      <c r="AC24" s="313"/>
      <c r="AD24" s="312"/>
      <c r="AE24" s="305"/>
      <c r="AF24" s="304"/>
      <c r="AG24" s="304"/>
      <c r="AH24" s="304"/>
      <c r="AI24" s="304"/>
      <c r="AJ24" s="304"/>
      <c r="AK24" s="304"/>
      <c r="AL24" s="306"/>
      <c r="AM24" s="307"/>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row>
    <row r="25" spans="1:68" s="38" customFormat="1" ht="12.75">
      <c r="A25" s="151"/>
      <c r="B25" s="190"/>
      <c r="C25" s="156"/>
      <c r="D25" s="162"/>
      <c r="E25" s="163"/>
      <c r="F25" s="308"/>
      <c r="G25" s="309"/>
      <c r="H25" s="308"/>
      <c r="I25" s="309"/>
      <c r="J25" s="308"/>
      <c r="K25" s="309"/>
      <c r="L25" s="308"/>
      <c r="M25" s="309"/>
      <c r="N25" s="308"/>
      <c r="O25" s="309"/>
      <c r="P25" s="310"/>
      <c r="Q25" s="311"/>
      <c r="R25" s="310"/>
      <c r="S25" s="311"/>
      <c r="T25" s="310"/>
      <c r="U25" s="311"/>
      <c r="V25" s="312"/>
      <c r="W25" s="313"/>
      <c r="X25" s="312"/>
      <c r="Y25" s="313"/>
      <c r="Z25" s="312"/>
      <c r="AA25" s="313"/>
      <c r="AB25" s="312"/>
      <c r="AC25" s="313"/>
      <c r="AD25" s="312"/>
      <c r="AE25" s="305"/>
      <c r="AF25" s="304"/>
      <c r="AG25" s="304"/>
      <c r="AH25" s="304"/>
      <c r="AI25" s="304"/>
      <c r="AJ25" s="304"/>
      <c r="AK25" s="304"/>
      <c r="AL25" s="306"/>
      <c r="AM25" s="307"/>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row>
    <row r="26" spans="1:68" s="152" customFormat="1" ht="12.75">
      <c r="A26" s="149"/>
      <c r="B26" s="191"/>
      <c r="C26" s="157"/>
      <c r="D26" s="162"/>
      <c r="E26" s="163"/>
      <c r="F26" s="310"/>
      <c r="G26" s="311"/>
      <c r="H26" s="310"/>
      <c r="I26" s="311"/>
      <c r="J26" s="310"/>
      <c r="K26" s="311"/>
      <c r="L26" s="310"/>
      <c r="M26" s="311"/>
      <c r="N26" s="310"/>
      <c r="O26" s="311"/>
      <c r="P26" s="310"/>
      <c r="Q26" s="311"/>
      <c r="R26" s="310"/>
      <c r="S26" s="311"/>
      <c r="T26" s="310"/>
      <c r="U26" s="311"/>
      <c r="V26" s="312"/>
      <c r="W26" s="313"/>
      <c r="X26" s="312"/>
      <c r="Y26" s="313"/>
      <c r="Z26" s="312"/>
      <c r="AA26" s="313"/>
      <c r="AB26" s="312"/>
      <c r="AC26" s="313"/>
      <c r="AD26" s="312"/>
      <c r="AE26" s="305"/>
      <c r="AF26" s="304"/>
      <c r="AG26" s="304"/>
      <c r="AH26" s="304"/>
      <c r="AI26" s="304"/>
      <c r="AJ26" s="304"/>
      <c r="AK26" s="304"/>
      <c r="AL26" s="303"/>
      <c r="AM26" s="314"/>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row>
    <row r="27" spans="1:68" s="38" customFormat="1" ht="12.75">
      <c r="A27" s="151"/>
      <c r="B27" s="190"/>
      <c r="C27" s="157"/>
      <c r="D27" s="162"/>
      <c r="E27" s="163"/>
      <c r="F27" s="308"/>
      <c r="G27" s="309"/>
      <c r="H27" s="308"/>
      <c r="I27" s="309"/>
      <c r="J27" s="308"/>
      <c r="K27" s="309"/>
      <c r="L27" s="308"/>
      <c r="M27" s="309"/>
      <c r="N27" s="308"/>
      <c r="O27" s="309"/>
      <c r="P27" s="310"/>
      <c r="Q27" s="311"/>
      <c r="R27" s="310"/>
      <c r="S27" s="311"/>
      <c r="T27" s="310"/>
      <c r="U27" s="311"/>
      <c r="V27" s="312"/>
      <c r="W27" s="313"/>
      <c r="X27" s="312"/>
      <c r="Y27" s="313"/>
      <c r="Z27" s="312"/>
      <c r="AA27" s="313"/>
      <c r="AB27" s="312"/>
      <c r="AC27" s="313"/>
      <c r="AD27" s="312"/>
      <c r="AE27" s="305"/>
      <c r="AF27" s="304"/>
      <c r="AG27" s="304"/>
      <c r="AH27" s="304"/>
      <c r="AI27" s="304"/>
      <c r="AJ27" s="304"/>
      <c r="AK27" s="304"/>
      <c r="AL27" s="306"/>
      <c r="AM27" s="307"/>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row>
    <row r="28" spans="1:68" s="38" customFormat="1" ht="12.75">
      <c r="A28" s="151"/>
      <c r="B28" s="190"/>
      <c r="C28" s="156"/>
      <c r="D28" s="162"/>
      <c r="E28" s="163"/>
      <c r="F28" s="308"/>
      <c r="G28" s="309"/>
      <c r="H28" s="308"/>
      <c r="I28" s="309"/>
      <c r="J28" s="308"/>
      <c r="K28" s="309"/>
      <c r="L28" s="308"/>
      <c r="M28" s="309"/>
      <c r="N28" s="308"/>
      <c r="O28" s="309"/>
      <c r="P28" s="310"/>
      <c r="Q28" s="311"/>
      <c r="R28" s="310"/>
      <c r="S28" s="311"/>
      <c r="T28" s="310"/>
      <c r="U28" s="311"/>
      <c r="V28" s="312"/>
      <c r="W28" s="313"/>
      <c r="X28" s="312"/>
      <c r="Y28" s="313"/>
      <c r="Z28" s="312"/>
      <c r="AA28" s="313"/>
      <c r="AB28" s="312"/>
      <c r="AC28" s="313"/>
      <c r="AD28" s="312"/>
      <c r="AE28" s="305"/>
      <c r="AF28" s="304"/>
      <c r="AG28" s="304"/>
      <c r="AH28" s="304"/>
      <c r="AI28" s="304"/>
      <c r="AJ28" s="304"/>
      <c r="AK28" s="304"/>
      <c r="AL28" s="306"/>
      <c r="AM28" s="307"/>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row>
    <row r="29" spans="1:68" s="38" customFormat="1" ht="12.75">
      <c r="A29" s="151"/>
      <c r="B29" s="190"/>
      <c r="C29" s="156"/>
      <c r="D29" s="162"/>
      <c r="E29" s="163"/>
      <c r="F29" s="308"/>
      <c r="G29" s="309"/>
      <c r="H29" s="308"/>
      <c r="I29" s="309"/>
      <c r="J29" s="308"/>
      <c r="K29" s="309"/>
      <c r="L29" s="308"/>
      <c r="M29" s="309"/>
      <c r="N29" s="308"/>
      <c r="O29" s="309"/>
      <c r="P29" s="310"/>
      <c r="Q29" s="311"/>
      <c r="R29" s="310"/>
      <c r="S29" s="311"/>
      <c r="T29" s="310"/>
      <c r="U29" s="311"/>
      <c r="V29" s="312"/>
      <c r="W29" s="313"/>
      <c r="X29" s="312"/>
      <c r="Y29" s="313"/>
      <c r="Z29" s="312"/>
      <c r="AA29" s="313"/>
      <c r="AB29" s="312"/>
      <c r="AC29" s="313"/>
      <c r="AD29" s="312"/>
      <c r="AE29" s="305"/>
      <c r="AF29" s="304"/>
      <c r="AG29" s="304"/>
      <c r="AH29" s="304"/>
      <c r="AI29" s="304"/>
      <c r="AJ29" s="304"/>
      <c r="AK29" s="304"/>
      <c r="AL29" s="306"/>
      <c r="AM29" s="307"/>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row>
    <row r="30" spans="1:68" s="38" customFormat="1" ht="12.75">
      <c r="A30" s="151"/>
      <c r="B30" s="191"/>
      <c r="C30" s="157"/>
      <c r="D30" s="162"/>
      <c r="E30" s="163"/>
      <c r="F30" s="310"/>
      <c r="G30" s="309"/>
      <c r="H30" s="308"/>
      <c r="I30" s="309"/>
      <c r="J30" s="308"/>
      <c r="K30" s="309"/>
      <c r="L30" s="308"/>
      <c r="M30" s="309"/>
      <c r="N30" s="308"/>
      <c r="O30" s="309"/>
      <c r="P30" s="310"/>
      <c r="Q30" s="311"/>
      <c r="R30" s="310"/>
      <c r="S30" s="311"/>
      <c r="T30" s="310"/>
      <c r="U30" s="311"/>
      <c r="V30" s="312"/>
      <c r="W30" s="313"/>
      <c r="X30" s="312"/>
      <c r="Y30" s="313"/>
      <c r="Z30" s="312"/>
      <c r="AA30" s="313"/>
      <c r="AB30" s="312"/>
      <c r="AC30" s="313"/>
      <c r="AD30" s="312"/>
      <c r="AE30" s="305"/>
      <c r="AF30" s="304"/>
      <c r="AG30" s="304"/>
      <c r="AH30" s="304"/>
      <c r="AI30" s="304"/>
      <c r="AJ30" s="304"/>
      <c r="AK30" s="304"/>
      <c r="AL30" s="306"/>
      <c r="AM30" s="307"/>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row>
    <row r="31" spans="1:68" s="153" customFormat="1" ht="12.75">
      <c r="A31" s="147"/>
      <c r="B31" s="192"/>
      <c r="C31" s="159"/>
      <c r="D31" s="162"/>
      <c r="E31" s="163"/>
      <c r="F31" s="315"/>
      <c r="G31" s="316"/>
      <c r="H31" s="315"/>
      <c r="I31" s="316"/>
      <c r="J31" s="315"/>
      <c r="K31" s="316"/>
      <c r="L31" s="315"/>
      <c r="M31" s="316"/>
      <c r="N31" s="315"/>
      <c r="O31" s="316"/>
      <c r="P31" s="315"/>
      <c r="Q31" s="316"/>
      <c r="R31" s="315"/>
      <c r="S31" s="316"/>
      <c r="T31" s="315"/>
      <c r="U31" s="316"/>
      <c r="V31" s="315"/>
      <c r="W31" s="316"/>
      <c r="X31" s="315"/>
      <c r="Y31" s="316"/>
      <c r="Z31" s="315"/>
      <c r="AA31" s="316"/>
      <c r="AB31" s="315"/>
      <c r="AC31" s="316"/>
      <c r="AD31" s="315"/>
      <c r="AE31" s="301"/>
      <c r="AF31" s="300"/>
      <c r="AG31" s="300"/>
      <c r="AH31" s="300"/>
      <c r="AI31" s="300"/>
      <c r="AJ31" s="300"/>
      <c r="AK31" s="300"/>
      <c r="AL31" s="300"/>
      <c r="AM31" s="301"/>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row>
    <row r="32" spans="1:68" s="38" customFormat="1" ht="12.75">
      <c r="A32" s="151"/>
      <c r="B32" s="190"/>
      <c r="C32" s="156"/>
      <c r="D32" s="162"/>
      <c r="E32" s="163"/>
      <c r="F32" s="308"/>
      <c r="G32" s="309"/>
      <c r="H32" s="308"/>
      <c r="I32" s="309"/>
      <c r="J32" s="308"/>
      <c r="K32" s="309"/>
      <c r="L32" s="308"/>
      <c r="M32" s="309"/>
      <c r="N32" s="308"/>
      <c r="O32" s="309"/>
      <c r="P32" s="310"/>
      <c r="Q32" s="311"/>
      <c r="R32" s="310"/>
      <c r="S32" s="311"/>
      <c r="T32" s="310"/>
      <c r="U32" s="311"/>
      <c r="V32" s="312"/>
      <c r="W32" s="313"/>
      <c r="X32" s="312"/>
      <c r="Y32" s="313"/>
      <c r="Z32" s="312"/>
      <c r="AA32" s="313"/>
      <c r="AB32" s="312"/>
      <c r="AC32" s="313"/>
      <c r="AD32" s="312"/>
      <c r="AE32" s="305"/>
      <c r="AF32" s="304"/>
      <c r="AG32" s="304"/>
      <c r="AH32" s="304"/>
      <c r="AI32" s="304"/>
      <c r="AJ32" s="304"/>
      <c r="AK32" s="304"/>
      <c r="AL32" s="306"/>
      <c r="AM32" s="307"/>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row>
    <row r="33" spans="1:68" s="38" customFormat="1" ht="12.75">
      <c r="A33" s="151"/>
      <c r="B33" s="190"/>
      <c r="C33" s="156"/>
      <c r="D33" s="162"/>
      <c r="E33" s="163"/>
      <c r="F33" s="308"/>
      <c r="G33" s="309"/>
      <c r="H33" s="308"/>
      <c r="I33" s="309"/>
      <c r="J33" s="308"/>
      <c r="K33" s="309"/>
      <c r="L33" s="308"/>
      <c r="M33" s="309"/>
      <c r="N33" s="308"/>
      <c r="O33" s="309"/>
      <c r="P33" s="310"/>
      <c r="Q33" s="311"/>
      <c r="R33" s="310"/>
      <c r="S33" s="311"/>
      <c r="T33" s="310"/>
      <c r="U33" s="311"/>
      <c r="V33" s="312"/>
      <c r="W33" s="313"/>
      <c r="X33" s="312"/>
      <c r="Y33" s="313"/>
      <c r="Z33" s="312"/>
      <c r="AA33" s="313"/>
      <c r="AB33" s="312"/>
      <c r="AC33" s="313"/>
      <c r="AD33" s="312"/>
      <c r="AE33" s="305"/>
      <c r="AF33" s="304"/>
      <c r="AG33" s="304"/>
      <c r="AH33" s="304"/>
      <c r="AI33" s="304"/>
      <c r="AJ33" s="304"/>
      <c r="AK33" s="304"/>
      <c r="AL33" s="306"/>
      <c r="AM33" s="307"/>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row>
    <row r="34" spans="1:68" s="38" customFormat="1" ht="12.75">
      <c r="A34" s="151"/>
      <c r="B34" s="190"/>
      <c r="C34" s="156"/>
      <c r="D34" s="162"/>
      <c r="E34" s="163"/>
      <c r="F34" s="308"/>
      <c r="G34" s="309"/>
      <c r="H34" s="308"/>
      <c r="I34" s="309"/>
      <c r="J34" s="308"/>
      <c r="K34" s="309"/>
      <c r="L34" s="308"/>
      <c r="M34" s="309"/>
      <c r="N34" s="308"/>
      <c r="O34" s="309"/>
      <c r="P34" s="310"/>
      <c r="Q34" s="311"/>
      <c r="R34" s="310"/>
      <c r="S34" s="311"/>
      <c r="T34" s="310"/>
      <c r="U34" s="311"/>
      <c r="V34" s="312"/>
      <c r="W34" s="313"/>
      <c r="X34" s="312"/>
      <c r="Y34" s="313"/>
      <c r="Z34" s="312"/>
      <c r="AA34" s="313"/>
      <c r="AB34" s="312"/>
      <c r="AC34" s="313"/>
      <c r="AD34" s="312"/>
      <c r="AE34" s="305"/>
      <c r="AF34" s="304"/>
      <c r="AG34" s="304"/>
      <c r="AH34" s="304"/>
      <c r="AI34" s="304"/>
      <c r="AJ34" s="304"/>
      <c r="AK34" s="304"/>
      <c r="AL34" s="306"/>
      <c r="AM34" s="307"/>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row>
    <row r="35" spans="1:68" s="38" customFormat="1" ht="12.75">
      <c r="A35" s="151"/>
      <c r="B35" s="190"/>
      <c r="C35" s="156"/>
      <c r="D35" s="162"/>
      <c r="E35" s="163"/>
      <c r="F35" s="308"/>
      <c r="G35" s="309"/>
      <c r="H35" s="308"/>
      <c r="I35" s="309"/>
      <c r="J35" s="308"/>
      <c r="K35" s="309"/>
      <c r="L35" s="308"/>
      <c r="M35" s="309"/>
      <c r="N35" s="308"/>
      <c r="O35" s="309"/>
      <c r="P35" s="310"/>
      <c r="Q35" s="311"/>
      <c r="R35" s="310"/>
      <c r="S35" s="311"/>
      <c r="T35" s="310"/>
      <c r="U35" s="311"/>
      <c r="V35" s="312"/>
      <c r="W35" s="313"/>
      <c r="X35" s="312"/>
      <c r="Y35" s="313"/>
      <c r="Z35" s="312"/>
      <c r="AA35" s="313"/>
      <c r="AB35" s="312"/>
      <c r="AC35" s="313"/>
      <c r="AD35" s="312"/>
      <c r="AE35" s="305"/>
      <c r="AF35" s="304"/>
      <c r="AG35" s="304"/>
      <c r="AH35" s="304"/>
      <c r="AI35" s="304"/>
      <c r="AJ35" s="304"/>
      <c r="AK35" s="304"/>
      <c r="AL35" s="306"/>
      <c r="AM35" s="307"/>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row>
    <row r="36" spans="1:68" s="38" customFormat="1" ht="12.75">
      <c r="A36" s="151"/>
      <c r="B36" s="190"/>
      <c r="C36" s="156"/>
      <c r="D36" s="162"/>
      <c r="E36" s="163"/>
      <c r="F36" s="310"/>
      <c r="G36" s="309"/>
      <c r="H36" s="308"/>
      <c r="I36" s="309"/>
      <c r="J36" s="308"/>
      <c r="K36" s="309"/>
      <c r="L36" s="308"/>
      <c r="M36" s="309"/>
      <c r="N36" s="308"/>
      <c r="O36" s="309"/>
      <c r="P36" s="310"/>
      <c r="Q36" s="311"/>
      <c r="R36" s="310"/>
      <c r="S36" s="311"/>
      <c r="T36" s="310"/>
      <c r="U36" s="311"/>
      <c r="V36" s="312"/>
      <c r="W36" s="313"/>
      <c r="X36" s="312"/>
      <c r="Y36" s="313"/>
      <c r="Z36" s="312"/>
      <c r="AA36" s="313"/>
      <c r="AB36" s="312"/>
      <c r="AC36" s="313"/>
      <c r="AD36" s="312"/>
      <c r="AE36" s="305"/>
      <c r="AF36" s="304"/>
      <c r="AG36" s="304"/>
      <c r="AH36" s="304"/>
      <c r="AI36" s="304"/>
      <c r="AJ36" s="304"/>
      <c r="AK36" s="304"/>
      <c r="AL36" s="306"/>
      <c r="AM36" s="307"/>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row>
    <row r="37" spans="1:68" s="152" customFormat="1" ht="12.75">
      <c r="A37" s="149"/>
      <c r="B37" s="191"/>
      <c r="C37" s="157"/>
      <c r="D37" s="162"/>
      <c r="E37" s="163"/>
      <c r="F37" s="310"/>
      <c r="G37" s="311"/>
      <c r="H37" s="310"/>
      <c r="I37" s="311"/>
      <c r="J37" s="310"/>
      <c r="K37" s="311"/>
      <c r="L37" s="310"/>
      <c r="M37" s="311"/>
      <c r="N37" s="310"/>
      <c r="O37" s="311"/>
      <c r="P37" s="310"/>
      <c r="Q37" s="311"/>
      <c r="R37" s="310"/>
      <c r="S37" s="311"/>
      <c r="T37" s="310"/>
      <c r="U37" s="311"/>
      <c r="V37" s="312"/>
      <c r="W37" s="313"/>
      <c r="X37" s="312"/>
      <c r="Y37" s="313"/>
      <c r="Z37" s="312"/>
      <c r="AA37" s="313"/>
      <c r="AB37" s="312"/>
      <c r="AC37" s="313"/>
      <c r="AD37" s="312"/>
      <c r="AE37" s="305"/>
      <c r="AF37" s="304"/>
      <c r="AG37" s="304"/>
      <c r="AH37" s="304"/>
      <c r="AI37" s="304"/>
      <c r="AJ37" s="304"/>
      <c r="AK37" s="304"/>
      <c r="AL37" s="303"/>
      <c r="AM37" s="314"/>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row>
    <row r="38" spans="1:68" s="38" customFormat="1" ht="12.75">
      <c r="A38" s="151"/>
      <c r="B38" s="190"/>
      <c r="C38" s="156"/>
      <c r="D38" s="162"/>
      <c r="E38" s="163"/>
      <c r="F38" s="308"/>
      <c r="G38" s="309"/>
      <c r="H38" s="308"/>
      <c r="I38" s="309"/>
      <c r="J38" s="308"/>
      <c r="K38" s="309"/>
      <c r="L38" s="308"/>
      <c r="M38" s="309"/>
      <c r="N38" s="308"/>
      <c r="O38" s="309"/>
      <c r="P38" s="310"/>
      <c r="Q38" s="311"/>
      <c r="R38" s="310"/>
      <c r="S38" s="311"/>
      <c r="T38" s="310"/>
      <c r="U38" s="311"/>
      <c r="V38" s="312"/>
      <c r="W38" s="313"/>
      <c r="X38" s="312"/>
      <c r="Y38" s="313"/>
      <c r="Z38" s="312"/>
      <c r="AA38" s="313"/>
      <c r="AB38" s="312"/>
      <c r="AC38" s="313"/>
      <c r="AD38" s="312"/>
      <c r="AE38" s="305"/>
      <c r="AF38" s="304"/>
      <c r="AG38" s="304"/>
      <c r="AH38" s="304"/>
      <c r="AI38" s="304"/>
      <c r="AJ38" s="304"/>
      <c r="AK38" s="304"/>
      <c r="AL38" s="306"/>
      <c r="AM38" s="307"/>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row>
    <row r="39" spans="1:68" s="152" customFormat="1" ht="12.75">
      <c r="A39" s="149"/>
      <c r="B39" s="191"/>
      <c r="C39" s="157"/>
      <c r="D39" s="162"/>
      <c r="E39" s="163"/>
      <c r="F39" s="310"/>
      <c r="G39" s="311"/>
      <c r="H39" s="310"/>
      <c r="I39" s="311"/>
      <c r="J39" s="310"/>
      <c r="K39" s="311"/>
      <c r="L39" s="310"/>
      <c r="M39" s="311"/>
      <c r="N39" s="310"/>
      <c r="O39" s="311"/>
      <c r="P39" s="310"/>
      <c r="Q39" s="311"/>
      <c r="R39" s="310"/>
      <c r="S39" s="311"/>
      <c r="T39" s="310"/>
      <c r="U39" s="311"/>
      <c r="V39" s="312"/>
      <c r="W39" s="313"/>
      <c r="X39" s="312"/>
      <c r="Y39" s="313"/>
      <c r="Z39" s="312"/>
      <c r="AA39" s="313"/>
      <c r="AB39" s="312"/>
      <c r="AC39" s="313"/>
      <c r="AD39" s="312"/>
      <c r="AE39" s="305"/>
      <c r="AF39" s="304"/>
      <c r="AG39" s="304"/>
      <c r="AH39" s="304"/>
      <c r="AI39" s="304"/>
      <c r="AJ39" s="304"/>
      <c r="AK39" s="304"/>
      <c r="AL39" s="303"/>
      <c r="AM39" s="314"/>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row>
    <row r="40" spans="1:68" s="38" customFormat="1" ht="12.75">
      <c r="A40" s="151"/>
      <c r="B40" s="190"/>
      <c r="C40" s="156"/>
      <c r="D40" s="162"/>
      <c r="E40" s="163"/>
      <c r="F40" s="308"/>
      <c r="G40" s="309"/>
      <c r="H40" s="308"/>
      <c r="I40" s="309"/>
      <c r="J40" s="308"/>
      <c r="K40" s="309"/>
      <c r="L40" s="308"/>
      <c r="M40" s="309"/>
      <c r="N40" s="308"/>
      <c r="O40" s="309"/>
      <c r="P40" s="310"/>
      <c r="Q40" s="311"/>
      <c r="R40" s="310"/>
      <c r="S40" s="311"/>
      <c r="T40" s="310"/>
      <c r="U40" s="311"/>
      <c r="V40" s="312"/>
      <c r="W40" s="313"/>
      <c r="X40" s="312"/>
      <c r="Y40" s="313"/>
      <c r="Z40" s="312"/>
      <c r="AA40" s="313"/>
      <c r="AB40" s="312"/>
      <c r="AC40" s="313"/>
      <c r="AD40" s="312"/>
      <c r="AE40" s="305"/>
      <c r="AF40" s="304"/>
      <c r="AG40" s="304"/>
      <c r="AH40" s="304"/>
      <c r="AI40" s="304"/>
      <c r="AJ40" s="304"/>
      <c r="AK40" s="304"/>
      <c r="AL40" s="306"/>
      <c r="AM40" s="307"/>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row>
    <row r="41" spans="1:68" s="38" customFormat="1" ht="12.75">
      <c r="A41" s="151"/>
      <c r="B41" s="190"/>
      <c r="C41" s="156"/>
      <c r="D41" s="162"/>
      <c r="E41" s="163"/>
      <c r="F41" s="308"/>
      <c r="G41" s="309"/>
      <c r="H41" s="308"/>
      <c r="I41" s="309"/>
      <c r="J41" s="308"/>
      <c r="K41" s="309"/>
      <c r="L41" s="308"/>
      <c r="M41" s="309"/>
      <c r="N41" s="308"/>
      <c r="O41" s="309"/>
      <c r="P41" s="310"/>
      <c r="Q41" s="311"/>
      <c r="R41" s="310"/>
      <c r="S41" s="311"/>
      <c r="T41" s="310"/>
      <c r="U41" s="311"/>
      <c r="V41" s="312"/>
      <c r="W41" s="313"/>
      <c r="X41" s="312"/>
      <c r="Y41" s="313"/>
      <c r="Z41" s="312"/>
      <c r="AA41" s="313"/>
      <c r="AB41" s="312"/>
      <c r="AC41" s="313"/>
      <c r="AD41" s="312"/>
      <c r="AE41" s="305"/>
      <c r="AF41" s="304"/>
      <c r="AG41" s="304"/>
      <c r="AH41" s="304"/>
      <c r="AI41" s="304"/>
      <c r="AJ41" s="304"/>
      <c r="AK41" s="304"/>
      <c r="AL41" s="306"/>
      <c r="AM41" s="307"/>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row>
    <row r="42" spans="1:68" s="38" customFormat="1" ht="12.75">
      <c r="A42" s="151"/>
      <c r="B42" s="190"/>
      <c r="C42" s="156"/>
      <c r="D42" s="162"/>
      <c r="E42" s="163"/>
      <c r="F42" s="308"/>
      <c r="G42" s="309"/>
      <c r="H42" s="308"/>
      <c r="I42" s="309"/>
      <c r="J42" s="308"/>
      <c r="K42" s="309"/>
      <c r="L42" s="308"/>
      <c r="M42" s="309"/>
      <c r="N42" s="308"/>
      <c r="O42" s="309"/>
      <c r="P42" s="310"/>
      <c r="Q42" s="311"/>
      <c r="R42" s="310"/>
      <c r="S42" s="311"/>
      <c r="T42" s="310"/>
      <c r="U42" s="311"/>
      <c r="V42" s="312"/>
      <c r="W42" s="313"/>
      <c r="X42" s="312"/>
      <c r="Y42" s="313"/>
      <c r="Z42" s="312"/>
      <c r="AA42" s="313"/>
      <c r="AB42" s="312"/>
      <c r="AC42" s="313"/>
      <c r="AD42" s="312"/>
      <c r="AE42" s="305"/>
      <c r="AF42" s="304"/>
      <c r="AG42" s="304"/>
      <c r="AH42" s="304"/>
      <c r="AI42" s="304"/>
      <c r="AJ42" s="304"/>
      <c r="AK42" s="304"/>
      <c r="AL42" s="306"/>
      <c r="AM42" s="307"/>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row>
    <row r="43" spans="1:68" s="38" customFormat="1" ht="12.75">
      <c r="A43" s="151"/>
      <c r="B43" s="190"/>
      <c r="C43" s="156"/>
      <c r="D43" s="162"/>
      <c r="E43" s="163"/>
      <c r="F43" s="308"/>
      <c r="G43" s="309"/>
      <c r="H43" s="308"/>
      <c r="I43" s="309"/>
      <c r="J43" s="308"/>
      <c r="K43" s="309"/>
      <c r="L43" s="308"/>
      <c r="M43" s="309"/>
      <c r="N43" s="308"/>
      <c r="O43" s="309"/>
      <c r="P43" s="310"/>
      <c r="Q43" s="311"/>
      <c r="R43" s="310"/>
      <c r="S43" s="311"/>
      <c r="T43" s="310"/>
      <c r="U43" s="311"/>
      <c r="V43" s="312"/>
      <c r="W43" s="313"/>
      <c r="X43" s="312"/>
      <c r="Y43" s="313"/>
      <c r="Z43" s="312"/>
      <c r="AA43" s="313"/>
      <c r="AB43" s="312"/>
      <c r="AC43" s="313"/>
      <c r="AD43" s="312"/>
      <c r="AE43" s="305"/>
      <c r="AF43" s="304"/>
      <c r="AG43" s="304"/>
      <c r="AH43" s="304"/>
      <c r="AI43" s="304"/>
      <c r="AJ43" s="304"/>
      <c r="AK43" s="304"/>
      <c r="AL43" s="306"/>
      <c r="AM43" s="307"/>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row>
    <row r="44" spans="1:68" s="38" customFormat="1" ht="12.75">
      <c r="A44" s="151"/>
      <c r="B44" s="190"/>
      <c r="C44" s="156"/>
      <c r="D44" s="162"/>
      <c r="E44" s="163"/>
      <c r="F44" s="308"/>
      <c r="G44" s="309"/>
      <c r="H44" s="308"/>
      <c r="I44" s="309"/>
      <c r="J44" s="308"/>
      <c r="K44" s="309"/>
      <c r="L44" s="308"/>
      <c r="M44" s="309"/>
      <c r="N44" s="308"/>
      <c r="O44" s="309"/>
      <c r="P44" s="310"/>
      <c r="Q44" s="311"/>
      <c r="R44" s="310"/>
      <c r="S44" s="311"/>
      <c r="T44" s="310"/>
      <c r="U44" s="311"/>
      <c r="V44" s="312"/>
      <c r="W44" s="313"/>
      <c r="X44" s="312"/>
      <c r="Y44" s="313"/>
      <c r="Z44" s="312"/>
      <c r="AA44" s="313"/>
      <c r="AB44" s="312"/>
      <c r="AC44" s="313"/>
      <c r="AD44" s="312"/>
      <c r="AE44" s="305"/>
      <c r="AF44" s="304"/>
      <c r="AG44" s="304"/>
      <c r="AH44" s="304"/>
      <c r="AI44" s="304"/>
      <c r="AJ44" s="304"/>
      <c r="AK44" s="304"/>
      <c r="AL44" s="306"/>
      <c r="AM44" s="307"/>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row>
    <row r="45" spans="1:68" s="38" customFormat="1" ht="12.75">
      <c r="A45" s="151"/>
      <c r="B45" s="190"/>
      <c r="C45" s="156"/>
      <c r="D45" s="162"/>
      <c r="E45" s="163"/>
      <c r="F45" s="308"/>
      <c r="G45" s="309"/>
      <c r="H45" s="308"/>
      <c r="I45" s="309"/>
      <c r="J45" s="308"/>
      <c r="K45" s="309"/>
      <c r="L45" s="308"/>
      <c r="M45" s="309"/>
      <c r="N45" s="308"/>
      <c r="O45" s="309"/>
      <c r="P45" s="310"/>
      <c r="Q45" s="311"/>
      <c r="R45" s="310"/>
      <c r="S45" s="311"/>
      <c r="T45" s="310"/>
      <c r="U45" s="311"/>
      <c r="V45" s="312"/>
      <c r="W45" s="313"/>
      <c r="X45" s="312"/>
      <c r="Y45" s="313"/>
      <c r="Z45" s="312"/>
      <c r="AA45" s="313"/>
      <c r="AB45" s="312"/>
      <c r="AC45" s="313"/>
      <c r="AD45" s="312"/>
      <c r="AE45" s="305"/>
      <c r="AF45" s="304"/>
      <c r="AG45" s="304"/>
      <c r="AH45" s="304"/>
      <c r="AI45" s="304"/>
      <c r="AJ45" s="304"/>
      <c r="AK45" s="304"/>
      <c r="AL45" s="306"/>
      <c r="AM45" s="307"/>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row>
    <row r="46" spans="1:68" s="38" customFormat="1" ht="12.75">
      <c r="A46" s="151"/>
      <c r="B46" s="190"/>
      <c r="C46" s="156"/>
      <c r="D46" s="162"/>
      <c r="E46" s="163"/>
      <c r="F46" s="308"/>
      <c r="G46" s="309"/>
      <c r="H46" s="308"/>
      <c r="I46" s="309"/>
      <c r="J46" s="308"/>
      <c r="K46" s="309"/>
      <c r="L46" s="308"/>
      <c r="M46" s="309"/>
      <c r="N46" s="308"/>
      <c r="O46" s="309"/>
      <c r="P46" s="310"/>
      <c r="Q46" s="311"/>
      <c r="R46" s="310"/>
      <c r="S46" s="311"/>
      <c r="T46" s="310"/>
      <c r="U46" s="311"/>
      <c r="V46" s="312"/>
      <c r="W46" s="313"/>
      <c r="X46" s="312"/>
      <c r="Y46" s="313"/>
      <c r="Z46" s="312"/>
      <c r="AA46" s="313"/>
      <c r="AB46" s="312"/>
      <c r="AC46" s="313"/>
      <c r="AD46" s="312"/>
      <c r="AE46" s="305"/>
      <c r="AF46" s="304"/>
      <c r="AG46" s="304"/>
      <c r="AH46" s="304"/>
      <c r="AI46" s="304"/>
      <c r="AJ46" s="304"/>
      <c r="AK46" s="304"/>
      <c r="AL46" s="306"/>
      <c r="AM46" s="307"/>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row>
    <row r="47" spans="1:68" s="38" customFormat="1" ht="12.75">
      <c r="A47" s="151"/>
      <c r="B47" s="190"/>
      <c r="C47" s="156"/>
      <c r="D47" s="162"/>
      <c r="E47" s="163"/>
      <c r="F47" s="308"/>
      <c r="G47" s="309"/>
      <c r="H47" s="308"/>
      <c r="I47" s="309"/>
      <c r="J47" s="308"/>
      <c r="K47" s="309"/>
      <c r="L47" s="308"/>
      <c r="M47" s="309"/>
      <c r="N47" s="308"/>
      <c r="O47" s="309"/>
      <c r="P47" s="310"/>
      <c r="Q47" s="311"/>
      <c r="R47" s="310"/>
      <c r="S47" s="311"/>
      <c r="T47" s="310"/>
      <c r="U47" s="311"/>
      <c r="V47" s="312"/>
      <c r="W47" s="313"/>
      <c r="X47" s="312"/>
      <c r="Y47" s="313"/>
      <c r="Z47" s="312"/>
      <c r="AA47" s="313"/>
      <c r="AB47" s="312"/>
      <c r="AC47" s="313"/>
      <c r="AD47" s="312"/>
      <c r="AE47" s="305"/>
      <c r="AF47" s="304"/>
      <c r="AG47" s="304"/>
      <c r="AH47" s="304"/>
      <c r="AI47" s="304"/>
      <c r="AJ47" s="304"/>
      <c r="AK47" s="304"/>
      <c r="AL47" s="306"/>
      <c r="AM47" s="307"/>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row>
    <row r="48" spans="1:68" s="38" customFormat="1" ht="12.75">
      <c r="A48" s="151"/>
      <c r="B48" s="190"/>
      <c r="C48" s="156"/>
      <c r="D48" s="162"/>
      <c r="E48" s="163"/>
      <c r="F48" s="308"/>
      <c r="G48" s="309"/>
      <c r="H48" s="308"/>
      <c r="I48" s="309"/>
      <c r="J48" s="308"/>
      <c r="K48" s="309"/>
      <c r="L48" s="308"/>
      <c r="M48" s="309"/>
      <c r="N48" s="308"/>
      <c r="O48" s="309"/>
      <c r="P48" s="310"/>
      <c r="Q48" s="311"/>
      <c r="R48" s="310"/>
      <c r="S48" s="311"/>
      <c r="T48" s="310"/>
      <c r="U48" s="311"/>
      <c r="V48" s="312"/>
      <c r="W48" s="313"/>
      <c r="X48" s="312"/>
      <c r="Y48" s="313"/>
      <c r="Z48" s="312"/>
      <c r="AA48" s="313"/>
      <c r="AB48" s="312"/>
      <c r="AC48" s="313"/>
      <c r="AD48" s="312"/>
      <c r="AE48" s="305"/>
      <c r="AF48" s="304"/>
      <c r="AG48" s="304"/>
      <c r="AH48" s="304"/>
      <c r="AI48" s="304"/>
      <c r="AJ48" s="304"/>
      <c r="AK48" s="304"/>
      <c r="AL48" s="306"/>
      <c r="AM48" s="307"/>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row>
    <row r="49" spans="1:68" s="38" customFormat="1" ht="12.75">
      <c r="A49" s="151"/>
      <c r="B49" s="191"/>
      <c r="C49" s="156"/>
      <c r="D49" s="162"/>
      <c r="E49" s="163"/>
      <c r="F49" s="308"/>
      <c r="G49" s="309"/>
      <c r="H49" s="308"/>
      <c r="I49" s="309"/>
      <c r="J49" s="308"/>
      <c r="K49" s="309"/>
      <c r="L49" s="308"/>
      <c r="M49" s="309"/>
      <c r="N49" s="308"/>
      <c r="O49" s="309"/>
      <c r="P49" s="310"/>
      <c r="Q49" s="311"/>
      <c r="R49" s="310"/>
      <c r="S49" s="311"/>
      <c r="T49" s="310"/>
      <c r="U49" s="311"/>
      <c r="V49" s="312"/>
      <c r="W49" s="313"/>
      <c r="X49" s="312"/>
      <c r="Y49" s="313"/>
      <c r="Z49" s="312"/>
      <c r="AA49" s="313"/>
      <c r="AB49" s="312"/>
      <c r="AC49" s="313"/>
      <c r="AD49" s="312"/>
      <c r="AE49" s="305"/>
      <c r="AF49" s="304"/>
      <c r="AG49" s="304"/>
      <c r="AH49" s="304"/>
      <c r="AI49" s="304"/>
      <c r="AJ49" s="304"/>
      <c r="AK49" s="304"/>
      <c r="AL49" s="306"/>
      <c r="AM49" s="307"/>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row>
    <row r="50" spans="1:68" s="38" customFormat="1" ht="12.75">
      <c r="A50" s="151"/>
      <c r="B50" s="190"/>
      <c r="C50" s="156"/>
      <c r="D50" s="162"/>
      <c r="E50" s="163"/>
      <c r="F50" s="308"/>
      <c r="G50" s="309"/>
      <c r="H50" s="308"/>
      <c r="I50" s="309"/>
      <c r="J50" s="308"/>
      <c r="K50" s="309"/>
      <c r="L50" s="308"/>
      <c r="M50" s="309"/>
      <c r="N50" s="308"/>
      <c r="O50" s="309"/>
      <c r="P50" s="310"/>
      <c r="Q50" s="311"/>
      <c r="R50" s="310"/>
      <c r="S50" s="311"/>
      <c r="T50" s="310"/>
      <c r="U50" s="311"/>
      <c r="V50" s="312"/>
      <c r="W50" s="313"/>
      <c r="X50" s="312"/>
      <c r="Y50" s="313"/>
      <c r="Z50" s="312"/>
      <c r="AA50" s="313"/>
      <c r="AB50" s="312"/>
      <c r="AC50" s="313"/>
      <c r="AD50" s="312"/>
      <c r="AE50" s="305"/>
      <c r="AF50" s="304"/>
      <c r="AG50" s="304"/>
      <c r="AH50" s="304"/>
      <c r="AI50" s="304"/>
      <c r="AJ50" s="304"/>
      <c r="AK50" s="304"/>
      <c r="AL50" s="306"/>
      <c r="AM50" s="307"/>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row>
    <row r="51" spans="1:68" s="38" customFormat="1" ht="12.75">
      <c r="A51" s="151"/>
      <c r="B51" s="190"/>
      <c r="C51" s="156"/>
      <c r="D51" s="162"/>
      <c r="E51" s="163"/>
      <c r="F51" s="308"/>
      <c r="G51" s="309"/>
      <c r="H51" s="308"/>
      <c r="I51" s="309"/>
      <c r="J51" s="308"/>
      <c r="K51" s="309"/>
      <c r="L51" s="308"/>
      <c r="M51" s="309"/>
      <c r="N51" s="308"/>
      <c r="O51" s="309"/>
      <c r="P51" s="310"/>
      <c r="Q51" s="311"/>
      <c r="R51" s="310"/>
      <c r="S51" s="311"/>
      <c r="T51" s="310"/>
      <c r="U51" s="311"/>
      <c r="V51" s="312"/>
      <c r="W51" s="313"/>
      <c r="X51" s="312"/>
      <c r="Y51" s="313"/>
      <c r="Z51" s="312"/>
      <c r="AA51" s="313"/>
      <c r="AB51" s="312"/>
      <c r="AC51" s="313"/>
      <c r="AD51" s="312"/>
      <c r="AE51" s="305"/>
      <c r="AF51" s="304"/>
      <c r="AG51" s="304"/>
      <c r="AH51" s="304"/>
      <c r="AI51" s="304"/>
      <c r="AJ51" s="304"/>
      <c r="AK51" s="304"/>
      <c r="AL51" s="306"/>
      <c r="AM51" s="307"/>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row>
    <row r="52" spans="1:68" s="38" customFormat="1" ht="12.75">
      <c r="A52" s="151"/>
      <c r="B52" s="191"/>
      <c r="C52" s="157"/>
      <c r="D52" s="162"/>
      <c r="E52" s="163"/>
      <c r="F52" s="310"/>
      <c r="G52" s="309"/>
      <c r="H52" s="308"/>
      <c r="I52" s="309"/>
      <c r="J52" s="308"/>
      <c r="K52" s="309"/>
      <c r="L52" s="310"/>
      <c r="M52" s="309"/>
      <c r="N52" s="308"/>
      <c r="O52" s="309"/>
      <c r="P52" s="310"/>
      <c r="Q52" s="311"/>
      <c r="R52" s="310"/>
      <c r="S52" s="311"/>
      <c r="T52" s="310"/>
      <c r="U52" s="311"/>
      <c r="V52" s="312"/>
      <c r="W52" s="313"/>
      <c r="X52" s="312"/>
      <c r="Y52" s="313"/>
      <c r="Z52" s="312"/>
      <c r="AA52" s="313"/>
      <c r="AB52" s="312"/>
      <c r="AC52" s="313"/>
      <c r="AD52" s="312"/>
      <c r="AE52" s="305"/>
      <c r="AF52" s="304"/>
      <c r="AG52" s="304"/>
      <c r="AH52" s="304"/>
      <c r="AI52" s="304"/>
      <c r="AJ52" s="304"/>
      <c r="AK52" s="304"/>
      <c r="AL52" s="306"/>
      <c r="AM52" s="307"/>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row>
    <row r="53" spans="1:68" s="38" customFormat="1" ht="12.75">
      <c r="A53" s="151"/>
      <c r="B53" s="190"/>
      <c r="C53" s="156"/>
      <c r="D53" s="162"/>
      <c r="E53" s="163"/>
      <c r="F53" s="308"/>
      <c r="G53" s="309"/>
      <c r="H53" s="308"/>
      <c r="I53" s="309"/>
      <c r="J53" s="308"/>
      <c r="K53" s="309"/>
      <c r="L53" s="308"/>
      <c r="M53" s="309"/>
      <c r="N53" s="308"/>
      <c r="O53" s="309"/>
      <c r="P53" s="310"/>
      <c r="Q53" s="311"/>
      <c r="R53" s="310"/>
      <c r="S53" s="311"/>
      <c r="T53" s="310"/>
      <c r="U53" s="311"/>
      <c r="V53" s="312"/>
      <c r="W53" s="313"/>
      <c r="X53" s="312"/>
      <c r="Y53" s="313"/>
      <c r="Z53" s="312"/>
      <c r="AA53" s="313"/>
      <c r="AB53" s="312"/>
      <c r="AC53" s="313"/>
      <c r="AD53" s="312"/>
      <c r="AE53" s="305"/>
      <c r="AF53" s="304"/>
      <c r="AG53" s="304"/>
      <c r="AH53" s="304"/>
      <c r="AI53" s="304"/>
      <c r="AJ53" s="304"/>
      <c r="AK53" s="304"/>
      <c r="AL53" s="306"/>
      <c r="AM53" s="307"/>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row>
    <row r="54" spans="1:68" s="38" customFormat="1" ht="12.75">
      <c r="A54" s="151"/>
      <c r="B54" s="190"/>
      <c r="C54" s="156"/>
      <c r="D54" s="162"/>
      <c r="E54" s="163"/>
      <c r="F54" s="308"/>
      <c r="G54" s="309"/>
      <c r="H54" s="308"/>
      <c r="I54" s="309"/>
      <c r="J54" s="308"/>
      <c r="K54" s="309"/>
      <c r="L54" s="308"/>
      <c r="M54" s="309"/>
      <c r="N54" s="308"/>
      <c r="O54" s="309"/>
      <c r="P54" s="310"/>
      <c r="Q54" s="311"/>
      <c r="R54" s="310"/>
      <c r="S54" s="311"/>
      <c r="T54" s="310"/>
      <c r="U54" s="311"/>
      <c r="V54" s="312"/>
      <c r="W54" s="313"/>
      <c r="X54" s="312"/>
      <c r="Y54" s="313"/>
      <c r="Z54" s="312"/>
      <c r="AA54" s="313"/>
      <c r="AB54" s="312"/>
      <c r="AC54" s="313"/>
      <c r="AD54" s="312"/>
      <c r="AE54" s="305"/>
      <c r="AF54" s="304"/>
      <c r="AG54" s="304"/>
      <c r="AH54" s="304"/>
      <c r="AI54" s="304"/>
      <c r="AJ54" s="304"/>
      <c r="AK54" s="304"/>
      <c r="AL54" s="306"/>
      <c r="AM54" s="307"/>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row>
    <row r="55" spans="1:68" s="38" customFormat="1" ht="12.75">
      <c r="A55" s="151"/>
      <c r="B55" s="190"/>
      <c r="C55" s="156"/>
      <c r="D55" s="162"/>
      <c r="E55" s="163"/>
      <c r="F55" s="308"/>
      <c r="G55" s="309"/>
      <c r="H55" s="308"/>
      <c r="I55" s="309"/>
      <c r="J55" s="308"/>
      <c r="K55" s="309"/>
      <c r="L55" s="308"/>
      <c r="M55" s="309"/>
      <c r="N55" s="308"/>
      <c r="O55" s="309"/>
      <c r="P55" s="310"/>
      <c r="Q55" s="311"/>
      <c r="R55" s="310"/>
      <c r="S55" s="311"/>
      <c r="T55" s="310"/>
      <c r="U55" s="311"/>
      <c r="V55" s="312"/>
      <c r="W55" s="313"/>
      <c r="X55" s="312"/>
      <c r="Y55" s="313"/>
      <c r="Z55" s="312"/>
      <c r="AA55" s="313"/>
      <c r="AB55" s="312"/>
      <c r="AC55" s="313"/>
      <c r="AD55" s="312"/>
      <c r="AE55" s="305"/>
      <c r="AF55" s="304"/>
      <c r="AG55" s="304"/>
      <c r="AH55" s="304"/>
      <c r="AI55" s="304"/>
      <c r="AJ55" s="304"/>
      <c r="AK55" s="304"/>
      <c r="AL55" s="306"/>
      <c r="AM55" s="307"/>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row>
    <row r="56" spans="1:68" s="38" customFormat="1" ht="12.75">
      <c r="A56" s="151"/>
      <c r="B56" s="190"/>
      <c r="C56" s="156"/>
      <c r="D56" s="162"/>
      <c r="E56" s="163"/>
      <c r="F56" s="308"/>
      <c r="G56" s="309"/>
      <c r="H56" s="308"/>
      <c r="I56" s="309"/>
      <c r="J56" s="308"/>
      <c r="K56" s="309"/>
      <c r="L56" s="308"/>
      <c r="M56" s="309"/>
      <c r="N56" s="308"/>
      <c r="O56" s="309"/>
      <c r="P56" s="310"/>
      <c r="Q56" s="311"/>
      <c r="R56" s="310"/>
      <c r="S56" s="311"/>
      <c r="T56" s="310"/>
      <c r="U56" s="311"/>
      <c r="V56" s="312"/>
      <c r="W56" s="313"/>
      <c r="X56" s="312"/>
      <c r="Y56" s="313"/>
      <c r="Z56" s="312"/>
      <c r="AA56" s="313"/>
      <c r="AB56" s="312"/>
      <c r="AC56" s="313"/>
      <c r="AD56" s="312"/>
      <c r="AE56" s="305"/>
      <c r="AF56" s="304"/>
      <c r="AG56" s="304"/>
      <c r="AH56" s="304"/>
      <c r="AI56" s="304"/>
      <c r="AJ56" s="304"/>
      <c r="AK56" s="304"/>
      <c r="AL56" s="306"/>
      <c r="AM56" s="307"/>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row>
    <row r="57" spans="1:68" s="38" customFormat="1" ht="12.75">
      <c r="A57" s="151"/>
      <c r="B57" s="190"/>
      <c r="C57" s="156"/>
      <c r="D57" s="162"/>
      <c r="E57" s="163"/>
      <c r="F57" s="308"/>
      <c r="G57" s="309"/>
      <c r="H57" s="308"/>
      <c r="I57" s="309"/>
      <c r="J57" s="308"/>
      <c r="K57" s="309"/>
      <c r="L57" s="308"/>
      <c r="M57" s="309"/>
      <c r="N57" s="308"/>
      <c r="O57" s="309"/>
      <c r="P57" s="310"/>
      <c r="Q57" s="311"/>
      <c r="R57" s="310"/>
      <c r="S57" s="311"/>
      <c r="T57" s="310"/>
      <c r="U57" s="311"/>
      <c r="V57" s="312"/>
      <c r="W57" s="313"/>
      <c r="X57" s="312"/>
      <c r="Y57" s="313"/>
      <c r="Z57" s="312"/>
      <c r="AA57" s="313"/>
      <c r="AB57" s="312"/>
      <c r="AC57" s="313"/>
      <c r="AD57" s="312"/>
      <c r="AE57" s="305"/>
      <c r="AF57" s="304"/>
      <c r="AG57" s="304"/>
      <c r="AH57" s="304"/>
      <c r="AI57" s="304"/>
      <c r="AJ57" s="304"/>
      <c r="AK57" s="304"/>
      <c r="AL57" s="306"/>
      <c r="AM57" s="307"/>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row>
    <row r="58" spans="1:68" s="38" customFormat="1" ht="12.75">
      <c r="A58" s="151"/>
      <c r="B58" s="190"/>
      <c r="C58" s="156"/>
      <c r="D58" s="162"/>
      <c r="E58" s="163"/>
      <c r="F58" s="310"/>
      <c r="G58" s="311"/>
      <c r="H58" s="310"/>
      <c r="I58" s="311"/>
      <c r="J58" s="308"/>
      <c r="K58" s="309"/>
      <c r="L58" s="308"/>
      <c r="M58" s="309"/>
      <c r="N58" s="308"/>
      <c r="O58" s="309"/>
      <c r="P58" s="310"/>
      <c r="Q58" s="311"/>
      <c r="R58" s="310"/>
      <c r="S58" s="311"/>
      <c r="T58" s="310"/>
      <c r="U58" s="311"/>
      <c r="V58" s="312"/>
      <c r="W58" s="313"/>
      <c r="X58" s="312"/>
      <c r="Y58" s="313"/>
      <c r="Z58" s="312"/>
      <c r="AA58" s="313"/>
      <c r="AB58" s="312"/>
      <c r="AC58" s="313"/>
      <c r="AD58" s="312"/>
      <c r="AE58" s="305"/>
      <c r="AF58" s="304"/>
      <c r="AG58" s="304"/>
      <c r="AH58" s="304"/>
      <c r="AI58" s="304"/>
      <c r="AJ58" s="304"/>
      <c r="AK58" s="304"/>
      <c r="AL58" s="306"/>
      <c r="AM58" s="307"/>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row>
    <row r="59" spans="1:68" s="38" customFormat="1" ht="12.75">
      <c r="A59" s="151"/>
      <c r="B59" s="190"/>
      <c r="C59" s="156"/>
      <c r="D59" s="162"/>
      <c r="E59" s="163"/>
      <c r="F59" s="310"/>
      <c r="G59" s="311"/>
      <c r="H59" s="310"/>
      <c r="I59" s="311"/>
      <c r="J59" s="308"/>
      <c r="K59" s="309"/>
      <c r="L59" s="308"/>
      <c r="M59" s="309"/>
      <c r="N59" s="308"/>
      <c r="O59" s="309"/>
      <c r="P59" s="310"/>
      <c r="Q59" s="311"/>
      <c r="R59" s="310"/>
      <c r="S59" s="311"/>
      <c r="T59" s="310"/>
      <c r="U59" s="311"/>
      <c r="V59" s="312"/>
      <c r="W59" s="313"/>
      <c r="X59" s="312"/>
      <c r="Y59" s="313"/>
      <c r="Z59" s="312"/>
      <c r="AA59" s="313"/>
      <c r="AB59" s="312"/>
      <c r="AC59" s="313"/>
      <c r="AD59" s="312"/>
      <c r="AE59" s="305"/>
      <c r="AF59" s="304"/>
      <c r="AG59" s="304"/>
      <c r="AH59" s="304"/>
      <c r="AI59" s="304"/>
      <c r="AJ59" s="304"/>
      <c r="AK59" s="304"/>
      <c r="AL59" s="306"/>
      <c r="AM59" s="307"/>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row>
    <row r="60" spans="1:68" s="38" customFormat="1" ht="12.75">
      <c r="A60" s="151"/>
      <c r="B60" s="190"/>
      <c r="C60" s="156"/>
      <c r="D60" s="162"/>
      <c r="E60" s="163"/>
      <c r="F60" s="310"/>
      <c r="G60" s="311"/>
      <c r="H60" s="310"/>
      <c r="I60" s="311"/>
      <c r="J60" s="308"/>
      <c r="K60" s="309"/>
      <c r="L60" s="308"/>
      <c r="M60" s="309"/>
      <c r="N60" s="308"/>
      <c r="O60" s="309"/>
      <c r="P60" s="310"/>
      <c r="Q60" s="311"/>
      <c r="R60" s="310"/>
      <c r="S60" s="311"/>
      <c r="T60" s="310"/>
      <c r="U60" s="311"/>
      <c r="V60" s="312"/>
      <c r="W60" s="313"/>
      <c r="X60" s="312"/>
      <c r="Y60" s="313"/>
      <c r="Z60" s="312"/>
      <c r="AA60" s="313"/>
      <c r="AB60" s="312"/>
      <c r="AC60" s="313"/>
      <c r="AD60" s="312"/>
      <c r="AE60" s="305"/>
      <c r="AF60" s="304"/>
      <c r="AG60" s="304"/>
      <c r="AH60" s="304"/>
      <c r="AI60" s="304"/>
      <c r="AJ60" s="304"/>
      <c r="AK60" s="304"/>
      <c r="AL60" s="306"/>
      <c r="AM60" s="307"/>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row>
    <row r="61" spans="1:68" s="38" customFormat="1" ht="12.75">
      <c r="A61" s="151"/>
      <c r="B61" s="190"/>
      <c r="C61" s="156"/>
      <c r="D61" s="162"/>
      <c r="E61" s="163"/>
      <c r="F61" s="308"/>
      <c r="G61" s="309"/>
      <c r="H61" s="308"/>
      <c r="I61" s="309"/>
      <c r="J61" s="308"/>
      <c r="K61" s="309"/>
      <c r="L61" s="308"/>
      <c r="M61" s="309"/>
      <c r="N61" s="308"/>
      <c r="O61" s="309"/>
      <c r="P61" s="310"/>
      <c r="Q61" s="311"/>
      <c r="R61" s="310"/>
      <c r="S61" s="311"/>
      <c r="T61" s="310"/>
      <c r="U61" s="311"/>
      <c r="V61" s="312"/>
      <c r="W61" s="313"/>
      <c r="X61" s="312"/>
      <c r="Y61" s="313"/>
      <c r="Z61" s="312"/>
      <c r="AA61" s="313"/>
      <c r="AB61" s="312"/>
      <c r="AC61" s="313"/>
      <c r="AD61" s="312"/>
      <c r="AE61" s="305"/>
      <c r="AF61" s="304"/>
      <c r="AG61" s="304"/>
      <c r="AH61" s="304"/>
      <c r="AI61" s="304"/>
      <c r="AJ61" s="304"/>
      <c r="AK61" s="304"/>
      <c r="AL61" s="306"/>
      <c r="AM61" s="307"/>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row>
    <row r="62" spans="1:68" s="38" customFormat="1" ht="12.75">
      <c r="A62" s="151"/>
      <c r="B62" s="190"/>
      <c r="C62" s="156"/>
      <c r="D62" s="162"/>
      <c r="E62" s="163"/>
      <c r="F62" s="308"/>
      <c r="G62" s="309"/>
      <c r="H62" s="308"/>
      <c r="I62" s="309"/>
      <c r="J62" s="308"/>
      <c r="K62" s="309"/>
      <c r="L62" s="308"/>
      <c r="M62" s="309"/>
      <c r="N62" s="308"/>
      <c r="O62" s="309"/>
      <c r="P62" s="310"/>
      <c r="Q62" s="311"/>
      <c r="R62" s="310"/>
      <c r="S62" s="311"/>
      <c r="T62" s="310"/>
      <c r="U62" s="311"/>
      <c r="V62" s="312"/>
      <c r="W62" s="313"/>
      <c r="X62" s="312"/>
      <c r="Y62" s="313"/>
      <c r="Z62" s="312"/>
      <c r="AA62" s="313"/>
      <c r="AB62" s="312"/>
      <c r="AC62" s="313"/>
      <c r="AD62" s="312"/>
      <c r="AE62" s="305"/>
      <c r="AF62" s="304"/>
      <c r="AG62" s="304"/>
      <c r="AH62" s="304"/>
      <c r="AI62" s="304"/>
      <c r="AJ62" s="304"/>
      <c r="AK62" s="304"/>
      <c r="AL62" s="306"/>
      <c r="AM62" s="307"/>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row>
    <row r="63" spans="1:68" s="38" customFormat="1" ht="12.75">
      <c r="A63" s="151"/>
      <c r="B63" s="190"/>
      <c r="C63" s="156"/>
      <c r="D63" s="162"/>
      <c r="E63" s="163"/>
      <c r="F63" s="308"/>
      <c r="G63" s="309"/>
      <c r="H63" s="308"/>
      <c r="I63" s="309"/>
      <c r="J63" s="308"/>
      <c r="K63" s="309"/>
      <c r="L63" s="308"/>
      <c r="M63" s="309"/>
      <c r="N63" s="308"/>
      <c r="O63" s="309"/>
      <c r="P63" s="310"/>
      <c r="Q63" s="311"/>
      <c r="R63" s="310"/>
      <c r="S63" s="311"/>
      <c r="T63" s="310"/>
      <c r="U63" s="311"/>
      <c r="V63" s="312"/>
      <c r="W63" s="313"/>
      <c r="X63" s="312"/>
      <c r="Y63" s="313"/>
      <c r="Z63" s="312"/>
      <c r="AA63" s="313"/>
      <c r="AB63" s="312"/>
      <c r="AC63" s="313"/>
      <c r="AD63" s="312"/>
      <c r="AE63" s="305"/>
      <c r="AF63" s="304"/>
      <c r="AG63" s="304"/>
      <c r="AH63" s="304"/>
      <c r="AI63" s="304"/>
      <c r="AJ63" s="304"/>
      <c r="AK63" s="304"/>
      <c r="AL63" s="306"/>
      <c r="AM63" s="307"/>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row>
    <row r="64" spans="1:68" s="38" customFormat="1" ht="12.75">
      <c r="A64" s="151"/>
      <c r="B64" s="190"/>
      <c r="C64" s="156"/>
      <c r="D64" s="162"/>
      <c r="E64" s="163"/>
      <c r="F64" s="308"/>
      <c r="G64" s="309"/>
      <c r="H64" s="308"/>
      <c r="I64" s="309"/>
      <c r="J64" s="308"/>
      <c r="K64" s="309"/>
      <c r="L64" s="308"/>
      <c r="M64" s="309"/>
      <c r="N64" s="308"/>
      <c r="O64" s="309"/>
      <c r="P64" s="310"/>
      <c r="Q64" s="311"/>
      <c r="R64" s="310"/>
      <c r="S64" s="311"/>
      <c r="T64" s="310"/>
      <c r="U64" s="311"/>
      <c r="V64" s="312"/>
      <c r="W64" s="313"/>
      <c r="X64" s="312"/>
      <c r="Y64" s="313"/>
      <c r="Z64" s="312"/>
      <c r="AA64" s="313"/>
      <c r="AB64" s="312"/>
      <c r="AC64" s="313"/>
      <c r="AD64" s="312"/>
      <c r="AE64" s="305"/>
      <c r="AF64" s="304"/>
      <c r="AG64" s="304"/>
      <c r="AH64" s="304"/>
      <c r="AI64" s="304"/>
      <c r="AJ64" s="304"/>
      <c r="AK64" s="304"/>
      <c r="AL64" s="306"/>
      <c r="AM64" s="307"/>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row>
    <row r="65" spans="1:68" s="38" customFormat="1" ht="12.75">
      <c r="A65" s="151"/>
      <c r="B65" s="191"/>
      <c r="C65" s="157"/>
      <c r="D65" s="164"/>
      <c r="E65" s="163"/>
      <c r="F65" s="310"/>
      <c r="G65" s="309"/>
      <c r="H65" s="308"/>
      <c r="I65" s="309"/>
      <c r="J65" s="308"/>
      <c r="K65" s="309"/>
      <c r="L65" s="308"/>
      <c r="M65" s="309"/>
      <c r="N65" s="308"/>
      <c r="O65" s="309"/>
      <c r="P65" s="310"/>
      <c r="Q65" s="311"/>
      <c r="R65" s="310"/>
      <c r="S65" s="311"/>
      <c r="T65" s="310"/>
      <c r="U65" s="311"/>
      <c r="V65" s="312"/>
      <c r="W65" s="313"/>
      <c r="X65" s="312"/>
      <c r="Y65" s="313"/>
      <c r="Z65" s="312"/>
      <c r="AA65" s="313"/>
      <c r="AB65" s="312"/>
      <c r="AC65" s="313"/>
      <c r="AD65" s="312"/>
      <c r="AE65" s="305"/>
      <c r="AF65" s="304"/>
      <c r="AG65" s="304"/>
      <c r="AH65" s="304"/>
      <c r="AI65" s="304"/>
      <c r="AJ65" s="304"/>
      <c r="AK65" s="304"/>
      <c r="AL65" s="306"/>
      <c r="AM65" s="307"/>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row>
    <row r="66" spans="1:68" s="38" customFormat="1" ht="12.75">
      <c r="A66" s="151"/>
      <c r="B66" s="190"/>
      <c r="C66" s="156"/>
      <c r="D66" s="164"/>
      <c r="E66" s="163"/>
      <c r="F66" s="308"/>
      <c r="G66" s="309"/>
      <c r="H66" s="308"/>
      <c r="I66" s="309"/>
      <c r="J66" s="308"/>
      <c r="K66" s="309"/>
      <c r="L66" s="308"/>
      <c r="M66" s="309"/>
      <c r="N66" s="308"/>
      <c r="O66" s="309"/>
      <c r="P66" s="310"/>
      <c r="Q66" s="311"/>
      <c r="R66" s="310"/>
      <c r="S66" s="311"/>
      <c r="T66" s="310"/>
      <c r="U66" s="311"/>
      <c r="V66" s="312"/>
      <c r="W66" s="313"/>
      <c r="X66" s="312"/>
      <c r="Y66" s="313"/>
      <c r="Z66" s="312"/>
      <c r="AA66" s="313"/>
      <c r="AB66" s="312"/>
      <c r="AC66" s="313"/>
      <c r="AD66" s="312"/>
      <c r="AE66" s="305"/>
      <c r="AF66" s="304"/>
      <c r="AG66" s="304"/>
      <c r="AH66" s="304"/>
      <c r="AI66" s="304"/>
      <c r="AJ66" s="304"/>
      <c r="AK66" s="304"/>
      <c r="AL66" s="306"/>
      <c r="AM66" s="307"/>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row>
    <row r="67" spans="1:68" s="38" customFormat="1" ht="12.75">
      <c r="A67" s="151"/>
      <c r="B67" s="191"/>
      <c r="C67" s="157"/>
      <c r="D67" s="164"/>
      <c r="E67" s="163"/>
      <c r="F67" s="310"/>
      <c r="G67" s="309"/>
      <c r="H67" s="308"/>
      <c r="I67" s="309"/>
      <c r="J67" s="308"/>
      <c r="K67" s="309"/>
      <c r="L67" s="308"/>
      <c r="M67" s="309"/>
      <c r="N67" s="308"/>
      <c r="O67" s="309"/>
      <c r="P67" s="310"/>
      <c r="Q67" s="311"/>
      <c r="R67" s="310"/>
      <c r="S67" s="311"/>
      <c r="T67" s="310"/>
      <c r="U67" s="311"/>
      <c r="V67" s="312"/>
      <c r="W67" s="313"/>
      <c r="X67" s="312"/>
      <c r="Y67" s="313"/>
      <c r="Z67" s="312"/>
      <c r="AA67" s="313"/>
      <c r="AB67" s="312"/>
      <c r="AC67" s="313"/>
      <c r="AD67" s="312"/>
      <c r="AE67" s="305"/>
      <c r="AF67" s="304"/>
      <c r="AG67" s="304"/>
      <c r="AH67" s="304"/>
      <c r="AI67" s="304"/>
      <c r="AJ67" s="304"/>
      <c r="AK67" s="304"/>
      <c r="AL67" s="306"/>
      <c r="AM67" s="307"/>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row>
    <row r="68" spans="1:68" s="154" customFormat="1" ht="12.75">
      <c r="A68" s="150"/>
      <c r="B68" s="193"/>
      <c r="C68" s="160"/>
      <c r="D68" s="162"/>
      <c r="E68" s="163"/>
      <c r="F68" s="312"/>
      <c r="G68" s="313"/>
      <c r="H68" s="312"/>
      <c r="I68" s="313"/>
      <c r="J68" s="312"/>
      <c r="K68" s="313"/>
      <c r="L68" s="312"/>
      <c r="M68" s="313"/>
      <c r="N68" s="312"/>
      <c r="O68" s="313"/>
      <c r="P68" s="312"/>
      <c r="Q68" s="313"/>
      <c r="R68" s="312"/>
      <c r="S68" s="313"/>
      <c r="T68" s="312"/>
      <c r="U68" s="313"/>
      <c r="V68" s="312"/>
      <c r="W68" s="313"/>
      <c r="X68" s="312"/>
      <c r="Y68" s="313"/>
      <c r="Z68" s="312"/>
      <c r="AA68" s="313"/>
      <c r="AB68" s="312"/>
      <c r="AC68" s="313"/>
      <c r="AD68" s="312"/>
      <c r="AE68" s="305"/>
      <c r="AF68" s="304"/>
      <c r="AG68" s="304"/>
      <c r="AH68" s="304"/>
      <c r="AI68" s="304"/>
      <c r="AJ68" s="304"/>
      <c r="AK68" s="304"/>
      <c r="AL68" s="304"/>
      <c r="AM68" s="305"/>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row>
    <row r="69" spans="1:68" s="38" customFormat="1" ht="12.75">
      <c r="A69" s="151"/>
      <c r="B69" s="190"/>
      <c r="C69" s="156"/>
      <c r="D69" s="162"/>
      <c r="E69" s="163"/>
      <c r="F69" s="308"/>
      <c r="G69" s="309"/>
      <c r="H69" s="308"/>
      <c r="I69" s="309"/>
      <c r="J69" s="308"/>
      <c r="K69" s="309"/>
      <c r="L69" s="308"/>
      <c r="M69" s="309"/>
      <c r="N69" s="308"/>
      <c r="O69" s="309"/>
      <c r="P69" s="310"/>
      <c r="Q69" s="311"/>
      <c r="R69" s="310"/>
      <c r="S69" s="311"/>
      <c r="T69" s="310"/>
      <c r="U69" s="311"/>
      <c r="V69" s="312"/>
      <c r="W69" s="313"/>
      <c r="X69" s="312"/>
      <c r="Y69" s="313"/>
      <c r="Z69" s="312"/>
      <c r="AA69" s="313"/>
      <c r="AB69" s="312"/>
      <c r="AC69" s="313"/>
      <c r="AD69" s="312"/>
      <c r="AE69" s="305"/>
      <c r="AF69" s="304"/>
      <c r="AG69" s="304"/>
      <c r="AH69" s="304"/>
      <c r="AI69" s="304"/>
      <c r="AJ69" s="304"/>
      <c r="AK69" s="304"/>
      <c r="AL69" s="306"/>
      <c r="AM69" s="307"/>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row>
    <row r="70" spans="1:68" s="38" customFormat="1" ht="12.75">
      <c r="A70" s="151"/>
      <c r="B70" s="190"/>
      <c r="C70" s="156"/>
      <c r="D70" s="162"/>
      <c r="E70" s="163"/>
      <c r="F70" s="308"/>
      <c r="G70" s="309"/>
      <c r="H70" s="308"/>
      <c r="I70" s="309"/>
      <c r="J70" s="308"/>
      <c r="K70" s="309"/>
      <c r="L70" s="308"/>
      <c r="M70" s="309"/>
      <c r="N70" s="308"/>
      <c r="O70" s="309"/>
      <c r="P70" s="310"/>
      <c r="Q70" s="311"/>
      <c r="R70" s="310"/>
      <c r="S70" s="311"/>
      <c r="T70" s="310"/>
      <c r="U70" s="311"/>
      <c r="V70" s="312"/>
      <c r="W70" s="313"/>
      <c r="X70" s="312"/>
      <c r="Y70" s="313"/>
      <c r="Z70" s="312"/>
      <c r="AA70" s="313"/>
      <c r="AB70" s="312"/>
      <c r="AC70" s="313"/>
      <c r="AD70" s="312"/>
      <c r="AE70" s="305"/>
      <c r="AF70" s="304"/>
      <c r="AG70" s="304"/>
      <c r="AH70" s="304"/>
      <c r="AI70" s="304"/>
      <c r="AJ70" s="304"/>
      <c r="AK70" s="304"/>
      <c r="AL70" s="306"/>
      <c r="AM70" s="307"/>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row>
    <row r="71" spans="1:68" s="38" customFormat="1" ht="12.75">
      <c r="A71" s="151"/>
      <c r="B71" s="190"/>
      <c r="C71" s="156"/>
      <c r="D71" s="162"/>
      <c r="E71" s="163"/>
      <c r="F71" s="308"/>
      <c r="G71" s="309"/>
      <c r="H71" s="308"/>
      <c r="I71" s="309"/>
      <c r="J71" s="308"/>
      <c r="K71" s="309"/>
      <c r="L71" s="308"/>
      <c r="M71" s="309"/>
      <c r="N71" s="308"/>
      <c r="O71" s="309"/>
      <c r="P71" s="310"/>
      <c r="Q71" s="311"/>
      <c r="R71" s="310"/>
      <c r="S71" s="311"/>
      <c r="T71" s="310"/>
      <c r="U71" s="311"/>
      <c r="V71" s="312"/>
      <c r="W71" s="313"/>
      <c r="X71" s="312"/>
      <c r="Y71" s="313"/>
      <c r="Z71" s="312"/>
      <c r="AA71" s="313"/>
      <c r="AB71" s="312"/>
      <c r="AC71" s="313"/>
      <c r="AD71" s="312"/>
      <c r="AE71" s="305"/>
      <c r="AF71" s="304"/>
      <c r="AG71" s="304"/>
      <c r="AH71" s="304"/>
      <c r="AI71" s="304"/>
      <c r="AJ71" s="304"/>
      <c r="AK71" s="304"/>
      <c r="AL71" s="306"/>
      <c r="AM71" s="307"/>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row>
    <row r="72" spans="1:68" s="38" customFormat="1" ht="12.75">
      <c r="A72" s="151"/>
      <c r="B72" s="190"/>
      <c r="C72" s="156"/>
      <c r="D72" s="162"/>
      <c r="E72" s="163"/>
      <c r="F72" s="308"/>
      <c r="G72" s="309"/>
      <c r="H72" s="308"/>
      <c r="I72" s="309"/>
      <c r="J72" s="308"/>
      <c r="K72" s="309"/>
      <c r="L72" s="308"/>
      <c r="M72" s="309"/>
      <c r="N72" s="308"/>
      <c r="O72" s="309"/>
      <c r="P72" s="310"/>
      <c r="Q72" s="311"/>
      <c r="R72" s="310"/>
      <c r="S72" s="311"/>
      <c r="T72" s="310"/>
      <c r="U72" s="311"/>
      <c r="V72" s="312"/>
      <c r="W72" s="313"/>
      <c r="X72" s="312"/>
      <c r="Y72" s="313"/>
      <c r="Z72" s="312"/>
      <c r="AA72" s="313"/>
      <c r="AB72" s="312"/>
      <c r="AC72" s="313"/>
      <c r="AD72" s="312"/>
      <c r="AE72" s="305"/>
      <c r="AF72" s="304"/>
      <c r="AG72" s="304"/>
      <c r="AH72" s="304"/>
      <c r="AI72" s="304"/>
      <c r="AJ72" s="304"/>
      <c r="AK72" s="304"/>
      <c r="AL72" s="306"/>
      <c r="AM72" s="307"/>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row>
    <row r="73" spans="1:68" s="38" customFormat="1" ht="12.75">
      <c r="A73" s="151"/>
      <c r="B73" s="190"/>
      <c r="C73" s="156"/>
      <c r="D73" s="162"/>
      <c r="E73" s="163"/>
      <c r="F73" s="308"/>
      <c r="G73" s="309"/>
      <c r="H73" s="308"/>
      <c r="I73" s="309"/>
      <c r="J73" s="308"/>
      <c r="K73" s="309"/>
      <c r="L73" s="308"/>
      <c r="M73" s="309"/>
      <c r="N73" s="308"/>
      <c r="O73" s="309"/>
      <c r="P73" s="310"/>
      <c r="Q73" s="311"/>
      <c r="R73" s="310"/>
      <c r="S73" s="311"/>
      <c r="T73" s="310"/>
      <c r="U73" s="311"/>
      <c r="V73" s="312"/>
      <c r="W73" s="313"/>
      <c r="X73" s="312"/>
      <c r="Y73" s="313"/>
      <c r="Z73" s="312"/>
      <c r="AA73" s="313"/>
      <c r="AB73" s="312"/>
      <c r="AC73" s="313"/>
      <c r="AD73" s="312"/>
      <c r="AE73" s="305"/>
      <c r="AF73" s="304"/>
      <c r="AG73" s="304"/>
      <c r="AH73" s="304"/>
      <c r="AI73" s="304"/>
      <c r="AJ73" s="304"/>
      <c r="AK73" s="304"/>
      <c r="AL73" s="306"/>
      <c r="AM73" s="307"/>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row>
    <row r="74" spans="1:68" s="38" customFormat="1" ht="12.75">
      <c r="A74" s="151"/>
      <c r="B74" s="190"/>
      <c r="C74" s="156"/>
      <c r="D74" s="162"/>
      <c r="E74" s="163"/>
      <c r="F74" s="308"/>
      <c r="G74" s="309"/>
      <c r="H74" s="308"/>
      <c r="I74" s="309"/>
      <c r="J74" s="308"/>
      <c r="K74" s="309"/>
      <c r="L74" s="308"/>
      <c r="M74" s="309"/>
      <c r="N74" s="308"/>
      <c r="O74" s="309"/>
      <c r="P74" s="310"/>
      <c r="Q74" s="311"/>
      <c r="R74" s="310"/>
      <c r="S74" s="311"/>
      <c r="T74" s="310"/>
      <c r="U74" s="311"/>
      <c r="V74" s="312"/>
      <c r="W74" s="313"/>
      <c r="X74" s="312"/>
      <c r="Y74" s="313"/>
      <c r="Z74" s="312"/>
      <c r="AA74" s="313"/>
      <c r="AB74" s="312"/>
      <c r="AC74" s="313"/>
      <c r="AD74" s="312"/>
      <c r="AE74" s="305"/>
      <c r="AF74" s="304"/>
      <c r="AG74" s="304"/>
      <c r="AH74" s="304"/>
      <c r="AI74" s="304"/>
      <c r="AJ74" s="304"/>
      <c r="AK74" s="304"/>
      <c r="AL74" s="306"/>
      <c r="AM74" s="307"/>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row>
    <row r="75" spans="1:68" s="38" customFormat="1" ht="12.75">
      <c r="A75" s="151"/>
      <c r="B75" s="190"/>
      <c r="C75" s="156"/>
      <c r="D75" s="162"/>
      <c r="E75" s="163"/>
      <c r="F75" s="308"/>
      <c r="G75" s="309"/>
      <c r="H75" s="308"/>
      <c r="I75" s="309"/>
      <c r="J75" s="308"/>
      <c r="K75" s="309"/>
      <c r="L75" s="308"/>
      <c r="M75" s="309"/>
      <c r="N75" s="308"/>
      <c r="O75" s="309"/>
      <c r="P75" s="310"/>
      <c r="Q75" s="311"/>
      <c r="R75" s="310"/>
      <c r="S75" s="311"/>
      <c r="T75" s="310"/>
      <c r="U75" s="311"/>
      <c r="V75" s="312"/>
      <c r="W75" s="313"/>
      <c r="X75" s="312"/>
      <c r="Y75" s="313"/>
      <c r="Z75" s="312"/>
      <c r="AA75" s="313"/>
      <c r="AB75" s="312"/>
      <c r="AC75" s="313"/>
      <c r="AD75" s="312"/>
      <c r="AE75" s="305"/>
      <c r="AF75" s="304"/>
      <c r="AG75" s="304"/>
      <c r="AH75" s="304"/>
      <c r="AI75" s="304"/>
      <c r="AJ75" s="304"/>
      <c r="AK75" s="304"/>
      <c r="AL75" s="306"/>
      <c r="AM75" s="307"/>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row>
    <row r="76" spans="1:68" s="38" customFormat="1" ht="12.75">
      <c r="A76" s="151"/>
      <c r="B76" s="190"/>
      <c r="C76" s="156"/>
      <c r="D76" s="162"/>
      <c r="E76" s="163"/>
      <c r="F76" s="308"/>
      <c r="G76" s="309"/>
      <c r="H76" s="308"/>
      <c r="I76" s="309"/>
      <c r="J76" s="308"/>
      <c r="K76" s="309"/>
      <c r="L76" s="308"/>
      <c r="M76" s="309"/>
      <c r="N76" s="308"/>
      <c r="O76" s="309"/>
      <c r="P76" s="310"/>
      <c r="Q76" s="311"/>
      <c r="R76" s="310"/>
      <c r="S76" s="311"/>
      <c r="T76" s="310"/>
      <c r="U76" s="311"/>
      <c r="V76" s="312"/>
      <c r="W76" s="313"/>
      <c r="X76" s="312"/>
      <c r="Y76" s="313"/>
      <c r="Z76" s="312"/>
      <c r="AA76" s="313"/>
      <c r="AB76" s="312"/>
      <c r="AC76" s="313"/>
      <c r="AD76" s="312"/>
      <c r="AE76" s="305"/>
      <c r="AF76" s="304"/>
      <c r="AG76" s="304"/>
      <c r="AH76" s="304"/>
      <c r="AI76" s="304"/>
      <c r="AJ76" s="304"/>
      <c r="AK76" s="304"/>
      <c r="AL76" s="306"/>
      <c r="AM76" s="307"/>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row>
    <row r="77" spans="1:68" s="38" customFormat="1" ht="12.75">
      <c r="A77" s="151"/>
      <c r="B77" s="190"/>
      <c r="C77" s="156"/>
      <c r="D77" s="162"/>
      <c r="E77" s="163"/>
      <c r="F77" s="308"/>
      <c r="G77" s="309"/>
      <c r="H77" s="308"/>
      <c r="I77" s="309"/>
      <c r="J77" s="308"/>
      <c r="K77" s="309"/>
      <c r="L77" s="308"/>
      <c r="M77" s="309"/>
      <c r="N77" s="308"/>
      <c r="O77" s="309"/>
      <c r="P77" s="310"/>
      <c r="Q77" s="311"/>
      <c r="R77" s="310"/>
      <c r="S77" s="311"/>
      <c r="T77" s="310"/>
      <c r="U77" s="311"/>
      <c r="V77" s="312"/>
      <c r="W77" s="313"/>
      <c r="X77" s="312"/>
      <c r="Y77" s="313"/>
      <c r="Z77" s="312"/>
      <c r="AA77" s="313"/>
      <c r="AB77" s="312"/>
      <c r="AC77" s="313"/>
      <c r="AD77" s="312"/>
      <c r="AE77" s="305"/>
      <c r="AF77" s="304"/>
      <c r="AG77" s="304"/>
      <c r="AH77" s="304"/>
      <c r="AI77" s="304"/>
      <c r="AJ77" s="304"/>
      <c r="AK77" s="304"/>
      <c r="AL77" s="306"/>
      <c r="AM77" s="307"/>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row>
    <row r="78" spans="1:68" s="38" customFormat="1" ht="12.75">
      <c r="A78" s="151"/>
      <c r="B78" s="190"/>
      <c r="C78" s="156"/>
      <c r="D78" s="162"/>
      <c r="E78" s="163"/>
      <c r="F78" s="308"/>
      <c r="G78" s="309"/>
      <c r="H78" s="308"/>
      <c r="I78" s="309"/>
      <c r="J78" s="308"/>
      <c r="K78" s="309"/>
      <c r="L78" s="308"/>
      <c r="M78" s="309"/>
      <c r="N78" s="308"/>
      <c r="O78" s="309"/>
      <c r="P78" s="310"/>
      <c r="Q78" s="311"/>
      <c r="R78" s="310"/>
      <c r="S78" s="311"/>
      <c r="T78" s="310"/>
      <c r="U78" s="311"/>
      <c r="V78" s="312"/>
      <c r="W78" s="313"/>
      <c r="X78" s="312"/>
      <c r="Y78" s="313"/>
      <c r="Z78" s="312"/>
      <c r="AA78" s="313"/>
      <c r="AB78" s="312"/>
      <c r="AC78" s="313"/>
      <c r="AD78" s="312"/>
      <c r="AE78" s="305"/>
      <c r="AF78" s="304"/>
      <c r="AG78" s="304"/>
      <c r="AH78" s="304"/>
      <c r="AI78" s="304"/>
      <c r="AJ78" s="304"/>
      <c r="AK78" s="304"/>
      <c r="AL78" s="306"/>
      <c r="AM78" s="307"/>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row>
    <row r="79" spans="1:68" s="38" customFormat="1" ht="12.75">
      <c r="A79" s="151"/>
      <c r="B79" s="190"/>
      <c r="C79" s="156"/>
      <c r="D79" s="162"/>
      <c r="E79" s="163"/>
      <c r="F79" s="308"/>
      <c r="G79" s="309"/>
      <c r="H79" s="308"/>
      <c r="I79" s="309"/>
      <c r="J79" s="308"/>
      <c r="K79" s="309"/>
      <c r="L79" s="308"/>
      <c r="M79" s="309"/>
      <c r="N79" s="308"/>
      <c r="O79" s="309"/>
      <c r="P79" s="310"/>
      <c r="Q79" s="311"/>
      <c r="R79" s="310"/>
      <c r="S79" s="311"/>
      <c r="T79" s="310"/>
      <c r="U79" s="311"/>
      <c r="V79" s="312"/>
      <c r="W79" s="313"/>
      <c r="X79" s="312"/>
      <c r="Y79" s="313"/>
      <c r="Z79" s="312"/>
      <c r="AA79" s="313"/>
      <c r="AB79" s="312"/>
      <c r="AC79" s="313"/>
      <c r="AD79" s="312"/>
      <c r="AE79" s="305"/>
      <c r="AF79" s="304"/>
      <c r="AG79" s="304"/>
      <c r="AH79" s="304"/>
      <c r="AI79" s="304"/>
      <c r="AJ79" s="304"/>
      <c r="AK79" s="304"/>
      <c r="AL79" s="306"/>
      <c r="AM79" s="307"/>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row>
    <row r="80" spans="1:68" s="38" customFormat="1" ht="12.75">
      <c r="A80" s="151"/>
      <c r="B80" s="190"/>
      <c r="C80" s="156"/>
      <c r="D80" s="162"/>
      <c r="E80" s="163"/>
      <c r="F80" s="308"/>
      <c r="G80" s="309"/>
      <c r="H80" s="308"/>
      <c r="I80" s="309"/>
      <c r="J80" s="308"/>
      <c r="K80" s="309"/>
      <c r="L80" s="308"/>
      <c r="M80" s="309"/>
      <c r="N80" s="308"/>
      <c r="O80" s="309"/>
      <c r="P80" s="310"/>
      <c r="Q80" s="311"/>
      <c r="R80" s="310"/>
      <c r="S80" s="311"/>
      <c r="T80" s="310"/>
      <c r="U80" s="311"/>
      <c r="V80" s="312"/>
      <c r="W80" s="313"/>
      <c r="X80" s="312"/>
      <c r="Y80" s="313"/>
      <c r="Z80" s="312"/>
      <c r="AA80" s="313"/>
      <c r="AB80" s="312"/>
      <c r="AC80" s="313"/>
      <c r="AD80" s="312"/>
      <c r="AE80" s="305"/>
      <c r="AF80" s="304"/>
      <c r="AG80" s="304"/>
      <c r="AH80" s="304"/>
      <c r="AI80" s="304"/>
      <c r="AJ80" s="304"/>
      <c r="AK80" s="304"/>
      <c r="AL80" s="306"/>
      <c r="AM80" s="307"/>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row>
    <row r="81" spans="1:68" s="38" customFormat="1" ht="12.75">
      <c r="A81" s="151"/>
      <c r="B81" s="190"/>
      <c r="C81" s="156"/>
      <c r="D81" s="162"/>
      <c r="E81" s="163"/>
      <c r="F81" s="308"/>
      <c r="G81" s="309"/>
      <c r="H81" s="308"/>
      <c r="I81" s="309"/>
      <c r="J81" s="308"/>
      <c r="K81" s="309"/>
      <c r="L81" s="308"/>
      <c r="M81" s="309"/>
      <c r="N81" s="308"/>
      <c r="O81" s="309"/>
      <c r="P81" s="310"/>
      <c r="Q81" s="311"/>
      <c r="R81" s="310"/>
      <c r="S81" s="311"/>
      <c r="T81" s="310"/>
      <c r="U81" s="311"/>
      <c r="V81" s="312"/>
      <c r="W81" s="313"/>
      <c r="X81" s="312"/>
      <c r="Y81" s="313"/>
      <c r="Z81" s="312"/>
      <c r="AA81" s="313"/>
      <c r="AB81" s="312"/>
      <c r="AC81" s="313"/>
      <c r="AD81" s="312"/>
      <c r="AE81" s="305"/>
      <c r="AF81" s="304"/>
      <c r="AG81" s="304"/>
      <c r="AH81" s="304"/>
      <c r="AI81" s="304"/>
      <c r="AJ81" s="304"/>
      <c r="AK81" s="304"/>
      <c r="AL81" s="306"/>
      <c r="AM81" s="307"/>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row>
    <row r="82" spans="1:68" s="38" customFormat="1" ht="12.75">
      <c r="A82" s="151"/>
      <c r="B82" s="190"/>
      <c r="C82" s="156"/>
      <c r="D82" s="162"/>
      <c r="E82" s="163"/>
      <c r="F82" s="308"/>
      <c r="G82" s="309"/>
      <c r="H82" s="308"/>
      <c r="I82" s="309"/>
      <c r="J82" s="308"/>
      <c r="K82" s="309"/>
      <c r="L82" s="308"/>
      <c r="M82" s="309"/>
      <c r="N82" s="308"/>
      <c r="O82" s="309"/>
      <c r="P82" s="310"/>
      <c r="Q82" s="311"/>
      <c r="R82" s="310"/>
      <c r="S82" s="311"/>
      <c r="T82" s="310"/>
      <c r="U82" s="311"/>
      <c r="V82" s="312"/>
      <c r="W82" s="313"/>
      <c r="X82" s="312"/>
      <c r="Y82" s="313"/>
      <c r="Z82" s="312"/>
      <c r="AA82" s="313"/>
      <c r="AB82" s="312"/>
      <c r="AC82" s="313"/>
      <c r="AD82" s="312"/>
      <c r="AE82" s="305"/>
      <c r="AF82" s="304"/>
      <c r="AG82" s="304"/>
      <c r="AH82" s="304"/>
      <c r="AI82" s="304"/>
      <c r="AJ82" s="304"/>
      <c r="AK82" s="304"/>
      <c r="AL82" s="306"/>
      <c r="AM82" s="307"/>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row>
    <row r="83" spans="1:68" s="38" customFormat="1" ht="12.75">
      <c r="A83" s="151"/>
      <c r="B83" s="190"/>
      <c r="C83" s="156"/>
      <c r="D83" s="162"/>
      <c r="E83" s="163"/>
      <c r="F83" s="308"/>
      <c r="G83" s="309"/>
      <c r="H83" s="308"/>
      <c r="I83" s="309"/>
      <c r="J83" s="308"/>
      <c r="K83" s="309"/>
      <c r="L83" s="308"/>
      <c r="M83" s="309"/>
      <c r="N83" s="308"/>
      <c r="O83" s="309"/>
      <c r="P83" s="310"/>
      <c r="Q83" s="311"/>
      <c r="R83" s="310"/>
      <c r="S83" s="311"/>
      <c r="T83" s="310"/>
      <c r="U83" s="311"/>
      <c r="V83" s="312"/>
      <c r="W83" s="313"/>
      <c r="X83" s="312"/>
      <c r="Y83" s="313"/>
      <c r="Z83" s="312"/>
      <c r="AA83" s="313"/>
      <c r="AB83" s="312"/>
      <c r="AC83" s="313"/>
      <c r="AD83" s="312"/>
      <c r="AE83" s="305"/>
      <c r="AF83" s="304"/>
      <c r="AG83" s="304"/>
      <c r="AH83" s="304"/>
      <c r="AI83" s="304"/>
      <c r="AJ83" s="304"/>
      <c r="AK83" s="304"/>
      <c r="AL83" s="306"/>
      <c r="AM83" s="307"/>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row>
    <row r="84" spans="1:68" s="38" customFormat="1" ht="12.75">
      <c r="A84" s="151"/>
      <c r="B84" s="190"/>
      <c r="C84" s="156"/>
      <c r="D84" s="162"/>
      <c r="E84" s="163"/>
      <c r="F84" s="308"/>
      <c r="G84" s="309"/>
      <c r="H84" s="308"/>
      <c r="I84" s="309"/>
      <c r="J84" s="308"/>
      <c r="K84" s="309"/>
      <c r="L84" s="308"/>
      <c r="M84" s="309"/>
      <c r="N84" s="308"/>
      <c r="O84" s="309"/>
      <c r="P84" s="310"/>
      <c r="Q84" s="311"/>
      <c r="R84" s="310"/>
      <c r="S84" s="311"/>
      <c r="T84" s="310"/>
      <c r="U84" s="311"/>
      <c r="V84" s="312"/>
      <c r="W84" s="313"/>
      <c r="X84" s="312"/>
      <c r="Y84" s="313"/>
      <c r="Z84" s="312"/>
      <c r="AA84" s="313"/>
      <c r="AB84" s="312"/>
      <c r="AC84" s="313"/>
      <c r="AD84" s="312"/>
      <c r="AE84" s="305"/>
      <c r="AF84" s="304"/>
      <c r="AG84" s="304"/>
      <c r="AH84" s="304"/>
      <c r="AI84" s="304"/>
      <c r="AJ84" s="304"/>
      <c r="AK84" s="304"/>
      <c r="AL84" s="306"/>
      <c r="AM84" s="307"/>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row>
    <row r="85" spans="1:68" s="38" customFormat="1" ht="12.75">
      <c r="A85" s="151"/>
      <c r="B85" s="190"/>
      <c r="C85" s="156"/>
      <c r="D85" s="162"/>
      <c r="E85" s="163"/>
      <c r="F85" s="308"/>
      <c r="G85" s="309"/>
      <c r="H85" s="308"/>
      <c r="I85" s="309"/>
      <c r="J85" s="308"/>
      <c r="K85" s="309"/>
      <c r="L85" s="308"/>
      <c r="M85" s="309"/>
      <c r="N85" s="308"/>
      <c r="O85" s="309"/>
      <c r="P85" s="310"/>
      <c r="Q85" s="311"/>
      <c r="R85" s="310"/>
      <c r="S85" s="311"/>
      <c r="T85" s="310"/>
      <c r="U85" s="311"/>
      <c r="V85" s="312"/>
      <c r="W85" s="313"/>
      <c r="X85" s="312"/>
      <c r="Y85" s="313"/>
      <c r="Z85" s="312"/>
      <c r="AA85" s="313"/>
      <c r="AB85" s="312"/>
      <c r="AC85" s="313"/>
      <c r="AD85" s="312"/>
      <c r="AE85" s="305"/>
      <c r="AF85" s="304"/>
      <c r="AG85" s="304"/>
      <c r="AH85" s="304"/>
      <c r="AI85" s="304"/>
      <c r="AJ85" s="304"/>
      <c r="AK85" s="304"/>
      <c r="AL85" s="306"/>
      <c r="AM85" s="307"/>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row>
    <row r="86" spans="1:68" s="38" customFormat="1" ht="12.75">
      <c r="A86" s="151"/>
      <c r="B86" s="190"/>
      <c r="C86" s="156"/>
      <c r="D86" s="162"/>
      <c r="E86" s="163"/>
      <c r="F86" s="308"/>
      <c r="G86" s="309"/>
      <c r="H86" s="308"/>
      <c r="I86" s="309"/>
      <c r="J86" s="308"/>
      <c r="K86" s="309"/>
      <c r="L86" s="308"/>
      <c r="M86" s="309"/>
      <c r="N86" s="308"/>
      <c r="O86" s="309"/>
      <c r="P86" s="310"/>
      <c r="Q86" s="311"/>
      <c r="R86" s="310"/>
      <c r="S86" s="311"/>
      <c r="T86" s="310"/>
      <c r="U86" s="311"/>
      <c r="V86" s="312"/>
      <c r="W86" s="313"/>
      <c r="X86" s="312"/>
      <c r="Y86" s="313"/>
      <c r="Z86" s="312"/>
      <c r="AA86" s="313"/>
      <c r="AB86" s="312"/>
      <c r="AC86" s="313"/>
      <c r="AD86" s="312"/>
      <c r="AE86" s="305"/>
      <c r="AF86" s="304"/>
      <c r="AG86" s="304"/>
      <c r="AH86" s="304"/>
      <c r="AI86" s="304"/>
      <c r="AJ86" s="304"/>
      <c r="AK86" s="304"/>
      <c r="AL86" s="306"/>
      <c r="AM86" s="307"/>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row>
    <row r="87" spans="1:68" s="38" customFormat="1" ht="12.75">
      <c r="A87" s="151"/>
      <c r="B87" s="190"/>
      <c r="C87" s="156"/>
      <c r="D87" s="162"/>
      <c r="E87" s="163"/>
      <c r="F87" s="308"/>
      <c r="G87" s="309"/>
      <c r="H87" s="308"/>
      <c r="I87" s="309"/>
      <c r="J87" s="308"/>
      <c r="K87" s="309"/>
      <c r="L87" s="308"/>
      <c r="M87" s="309"/>
      <c r="N87" s="308"/>
      <c r="O87" s="309"/>
      <c r="P87" s="310"/>
      <c r="Q87" s="311"/>
      <c r="R87" s="310"/>
      <c r="S87" s="311"/>
      <c r="T87" s="310"/>
      <c r="U87" s="311"/>
      <c r="V87" s="312"/>
      <c r="W87" s="313"/>
      <c r="X87" s="312"/>
      <c r="Y87" s="313"/>
      <c r="Z87" s="312"/>
      <c r="AA87" s="313"/>
      <c r="AB87" s="312"/>
      <c r="AC87" s="313"/>
      <c r="AD87" s="312"/>
      <c r="AE87" s="305"/>
      <c r="AF87" s="304"/>
      <c r="AG87" s="304"/>
      <c r="AH87" s="304"/>
      <c r="AI87" s="304"/>
      <c r="AJ87" s="304"/>
      <c r="AK87" s="304"/>
      <c r="AL87" s="306"/>
      <c r="AM87" s="307"/>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row>
    <row r="88" spans="1:68" s="38" customFormat="1" ht="12.75">
      <c r="A88" s="151"/>
      <c r="B88" s="190"/>
      <c r="C88" s="156"/>
      <c r="D88" s="162"/>
      <c r="E88" s="163"/>
      <c r="F88" s="308"/>
      <c r="G88" s="309"/>
      <c r="H88" s="308"/>
      <c r="I88" s="309"/>
      <c r="J88" s="308"/>
      <c r="K88" s="309"/>
      <c r="L88" s="308"/>
      <c r="M88" s="309"/>
      <c r="N88" s="308"/>
      <c r="O88" s="309"/>
      <c r="P88" s="310"/>
      <c r="Q88" s="311"/>
      <c r="R88" s="310"/>
      <c r="S88" s="311"/>
      <c r="T88" s="310"/>
      <c r="U88" s="311"/>
      <c r="V88" s="312"/>
      <c r="W88" s="313"/>
      <c r="X88" s="312"/>
      <c r="Y88" s="313"/>
      <c r="Z88" s="312"/>
      <c r="AA88" s="313"/>
      <c r="AB88" s="312"/>
      <c r="AC88" s="313"/>
      <c r="AD88" s="312"/>
      <c r="AE88" s="305"/>
      <c r="AF88" s="304"/>
      <c r="AG88" s="304"/>
      <c r="AH88" s="304"/>
      <c r="AI88" s="304"/>
      <c r="AJ88" s="304"/>
      <c r="AK88" s="304"/>
      <c r="AL88" s="306"/>
      <c r="AM88" s="307"/>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row>
    <row r="89" spans="1:68" s="38" customFormat="1" ht="12.75">
      <c r="A89" s="151"/>
      <c r="B89" s="190"/>
      <c r="C89" s="156"/>
      <c r="D89" s="162"/>
      <c r="E89" s="163"/>
      <c r="F89" s="308"/>
      <c r="G89" s="309"/>
      <c r="H89" s="308"/>
      <c r="I89" s="309"/>
      <c r="J89" s="308"/>
      <c r="K89" s="309"/>
      <c r="L89" s="308"/>
      <c r="M89" s="309"/>
      <c r="N89" s="308"/>
      <c r="O89" s="309"/>
      <c r="P89" s="310"/>
      <c r="Q89" s="311"/>
      <c r="R89" s="310"/>
      <c r="S89" s="311"/>
      <c r="T89" s="310"/>
      <c r="U89" s="311"/>
      <c r="V89" s="312"/>
      <c r="W89" s="313"/>
      <c r="X89" s="312"/>
      <c r="Y89" s="313"/>
      <c r="Z89" s="312"/>
      <c r="AA89" s="313"/>
      <c r="AB89" s="312"/>
      <c r="AC89" s="313"/>
      <c r="AD89" s="312"/>
      <c r="AE89" s="305"/>
      <c r="AF89" s="304"/>
      <c r="AG89" s="304"/>
      <c r="AH89" s="304"/>
      <c r="AI89" s="304"/>
      <c r="AJ89" s="304"/>
      <c r="AK89" s="304"/>
      <c r="AL89" s="306"/>
      <c r="AM89" s="307"/>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row>
    <row r="90" spans="1:68" s="38" customFormat="1" ht="12.75">
      <c r="A90" s="151"/>
      <c r="B90" s="190"/>
      <c r="C90" s="156"/>
      <c r="D90" s="162"/>
      <c r="E90" s="163"/>
      <c r="F90" s="308"/>
      <c r="G90" s="309"/>
      <c r="H90" s="308"/>
      <c r="I90" s="309"/>
      <c r="J90" s="308"/>
      <c r="K90" s="309"/>
      <c r="L90" s="308"/>
      <c r="M90" s="309"/>
      <c r="N90" s="308"/>
      <c r="O90" s="309"/>
      <c r="P90" s="310"/>
      <c r="Q90" s="311"/>
      <c r="R90" s="310"/>
      <c r="S90" s="311"/>
      <c r="T90" s="310"/>
      <c r="U90" s="311"/>
      <c r="V90" s="312"/>
      <c r="W90" s="313"/>
      <c r="X90" s="312"/>
      <c r="Y90" s="313"/>
      <c r="Z90" s="312"/>
      <c r="AA90" s="313"/>
      <c r="AB90" s="312"/>
      <c r="AC90" s="313"/>
      <c r="AD90" s="312"/>
      <c r="AE90" s="305"/>
      <c r="AF90" s="304"/>
      <c r="AG90" s="304"/>
      <c r="AH90" s="304"/>
      <c r="AI90" s="304"/>
      <c r="AJ90" s="304"/>
      <c r="AK90" s="304"/>
      <c r="AL90" s="306"/>
      <c r="AM90" s="307"/>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row>
    <row r="91" spans="1:68" s="38" customFormat="1" ht="12.75">
      <c r="A91" s="151"/>
      <c r="B91" s="190"/>
      <c r="C91" s="156"/>
      <c r="D91" s="162"/>
      <c r="E91" s="163"/>
      <c r="F91" s="308"/>
      <c r="G91" s="309"/>
      <c r="H91" s="308"/>
      <c r="I91" s="309"/>
      <c r="J91" s="308"/>
      <c r="K91" s="309"/>
      <c r="L91" s="308"/>
      <c r="M91" s="309"/>
      <c r="N91" s="308"/>
      <c r="O91" s="309"/>
      <c r="P91" s="310"/>
      <c r="Q91" s="311"/>
      <c r="R91" s="310"/>
      <c r="S91" s="311"/>
      <c r="T91" s="310"/>
      <c r="U91" s="311"/>
      <c r="V91" s="312"/>
      <c r="W91" s="313"/>
      <c r="X91" s="312"/>
      <c r="Y91" s="313"/>
      <c r="Z91" s="312"/>
      <c r="AA91" s="313"/>
      <c r="AB91" s="312"/>
      <c r="AC91" s="313"/>
      <c r="AD91" s="312"/>
      <c r="AE91" s="305"/>
      <c r="AF91" s="304"/>
      <c r="AG91" s="304"/>
      <c r="AH91" s="304"/>
      <c r="AI91" s="304"/>
      <c r="AJ91" s="304"/>
      <c r="AK91" s="304"/>
      <c r="AL91" s="306"/>
      <c r="AM91" s="307"/>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row>
    <row r="92" spans="1:68" s="38" customFormat="1" ht="12.75">
      <c r="A92" s="151"/>
      <c r="B92" s="190"/>
      <c r="C92" s="156"/>
      <c r="D92" s="162"/>
      <c r="E92" s="163"/>
      <c r="F92" s="308"/>
      <c r="G92" s="309"/>
      <c r="H92" s="308"/>
      <c r="I92" s="309"/>
      <c r="J92" s="308"/>
      <c r="K92" s="309"/>
      <c r="L92" s="308"/>
      <c r="M92" s="309"/>
      <c r="N92" s="308"/>
      <c r="O92" s="309"/>
      <c r="P92" s="310"/>
      <c r="Q92" s="311"/>
      <c r="R92" s="310"/>
      <c r="S92" s="311"/>
      <c r="T92" s="310"/>
      <c r="U92" s="311"/>
      <c r="V92" s="312"/>
      <c r="W92" s="313"/>
      <c r="X92" s="312"/>
      <c r="Y92" s="313"/>
      <c r="Z92" s="312"/>
      <c r="AA92" s="313"/>
      <c r="AB92" s="312"/>
      <c r="AC92" s="313"/>
      <c r="AD92" s="312"/>
      <c r="AE92" s="305"/>
      <c r="AF92" s="304"/>
      <c r="AG92" s="304"/>
      <c r="AH92" s="304"/>
      <c r="AI92" s="304"/>
      <c r="AJ92" s="304"/>
      <c r="AK92" s="304"/>
      <c r="AL92" s="306"/>
      <c r="AM92" s="307"/>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row>
    <row r="93" spans="1:68" s="38" customFormat="1" ht="12.75">
      <c r="A93" s="151"/>
      <c r="B93" s="190"/>
      <c r="C93" s="156"/>
      <c r="D93" s="162"/>
      <c r="E93" s="163"/>
      <c r="F93" s="308"/>
      <c r="G93" s="309"/>
      <c r="H93" s="308"/>
      <c r="I93" s="309"/>
      <c r="J93" s="308"/>
      <c r="K93" s="309"/>
      <c r="L93" s="308"/>
      <c r="M93" s="309"/>
      <c r="N93" s="308"/>
      <c r="O93" s="309"/>
      <c r="P93" s="310"/>
      <c r="Q93" s="311"/>
      <c r="R93" s="310"/>
      <c r="S93" s="311"/>
      <c r="T93" s="310"/>
      <c r="U93" s="311"/>
      <c r="V93" s="312"/>
      <c r="W93" s="313"/>
      <c r="X93" s="312"/>
      <c r="Y93" s="313"/>
      <c r="Z93" s="312"/>
      <c r="AA93" s="313"/>
      <c r="AB93" s="312"/>
      <c r="AC93" s="313"/>
      <c r="AD93" s="312"/>
      <c r="AE93" s="305"/>
      <c r="AF93" s="304"/>
      <c r="AG93" s="304"/>
      <c r="AH93" s="304"/>
      <c r="AI93" s="304"/>
      <c r="AJ93" s="304"/>
      <c r="AK93" s="304"/>
      <c r="AL93" s="306"/>
      <c r="AM93" s="307"/>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row>
    <row r="94" spans="1:68" s="38" customFormat="1" ht="12.75">
      <c r="A94" s="151"/>
      <c r="B94" s="190"/>
      <c r="C94" s="156"/>
      <c r="D94" s="162"/>
      <c r="E94" s="163"/>
      <c r="F94" s="308"/>
      <c r="G94" s="309"/>
      <c r="H94" s="308"/>
      <c r="I94" s="309"/>
      <c r="J94" s="308"/>
      <c r="K94" s="309"/>
      <c r="L94" s="308"/>
      <c r="M94" s="309"/>
      <c r="N94" s="308"/>
      <c r="O94" s="309"/>
      <c r="P94" s="310"/>
      <c r="Q94" s="311"/>
      <c r="R94" s="310"/>
      <c r="S94" s="311"/>
      <c r="T94" s="310"/>
      <c r="U94" s="311"/>
      <c r="V94" s="312"/>
      <c r="W94" s="313"/>
      <c r="X94" s="312"/>
      <c r="Y94" s="313"/>
      <c r="Z94" s="312"/>
      <c r="AA94" s="313"/>
      <c r="AB94" s="312"/>
      <c r="AC94" s="313"/>
      <c r="AD94" s="312"/>
      <c r="AE94" s="305"/>
      <c r="AF94" s="304"/>
      <c r="AG94" s="304"/>
      <c r="AH94" s="304"/>
      <c r="AI94" s="304"/>
      <c r="AJ94" s="304"/>
      <c r="AK94" s="304"/>
      <c r="AL94" s="306"/>
      <c r="AM94" s="307"/>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row>
    <row r="95" spans="1:68" s="38" customFormat="1" ht="12.75">
      <c r="A95" s="151"/>
      <c r="B95" s="190"/>
      <c r="C95" s="156"/>
      <c r="D95" s="162"/>
      <c r="E95" s="163"/>
      <c r="F95" s="308"/>
      <c r="G95" s="309"/>
      <c r="H95" s="308"/>
      <c r="I95" s="309"/>
      <c r="J95" s="308"/>
      <c r="K95" s="309"/>
      <c r="L95" s="308"/>
      <c r="M95" s="309"/>
      <c r="N95" s="308"/>
      <c r="O95" s="309"/>
      <c r="P95" s="312"/>
      <c r="Q95" s="311"/>
      <c r="R95" s="310"/>
      <c r="S95" s="311"/>
      <c r="T95" s="310"/>
      <c r="U95" s="311"/>
      <c r="V95" s="312"/>
      <c r="W95" s="313"/>
      <c r="X95" s="312"/>
      <c r="Y95" s="313"/>
      <c r="Z95" s="312"/>
      <c r="AA95" s="313"/>
      <c r="AB95" s="312"/>
      <c r="AC95" s="313"/>
      <c r="AD95" s="312"/>
      <c r="AE95" s="305"/>
      <c r="AF95" s="304"/>
      <c r="AG95" s="304"/>
      <c r="AH95" s="304"/>
      <c r="AI95" s="304"/>
      <c r="AJ95" s="304"/>
      <c r="AK95" s="304"/>
      <c r="AL95" s="306"/>
      <c r="AM95" s="307"/>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row>
    <row r="96" spans="1:68" s="38" customFormat="1" ht="12.75">
      <c r="A96" s="151"/>
      <c r="B96" s="190"/>
      <c r="C96" s="156"/>
      <c r="D96" s="162"/>
      <c r="E96" s="163"/>
      <c r="F96" s="308"/>
      <c r="G96" s="309"/>
      <c r="H96" s="308"/>
      <c r="I96" s="309"/>
      <c r="J96" s="308"/>
      <c r="K96" s="309"/>
      <c r="L96" s="308"/>
      <c r="M96" s="309"/>
      <c r="N96" s="308"/>
      <c r="O96" s="309"/>
      <c r="P96" s="310"/>
      <c r="Q96" s="311"/>
      <c r="R96" s="310"/>
      <c r="S96" s="311"/>
      <c r="T96" s="310"/>
      <c r="U96" s="311"/>
      <c r="V96" s="312"/>
      <c r="W96" s="313"/>
      <c r="X96" s="312"/>
      <c r="Y96" s="313"/>
      <c r="Z96" s="312"/>
      <c r="AA96" s="313"/>
      <c r="AB96" s="312"/>
      <c r="AC96" s="313"/>
      <c r="AD96" s="312"/>
      <c r="AE96" s="305"/>
      <c r="AF96" s="304"/>
      <c r="AG96" s="304"/>
      <c r="AH96" s="304"/>
      <c r="AI96" s="304"/>
      <c r="AJ96" s="304"/>
      <c r="AK96" s="304"/>
      <c r="AL96" s="306"/>
      <c r="AM96" s="307"/>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row>
    <row r="97" spans="1:68" s="38" customFormat="1" ht="12.75">
      <c r="A97" s="151"/>
      <c r="B97" s="190"/>
      <c r="C97" s="156"/>
      <c r="D97" s="162"/>
      <c r="E97" s="163"/>
      <c r="F97" s="308"/>
      <c r="G97" s="309"/>
      <c r="H97" s="308"/>
      <c r="I97" s="309"/>
      <c r="J97" s="308"/>
      <c r="K97" s="309"/>
      <c r="L97" s="308"/>
      <c r="M97" s="309"/>
      <c r="N97" s="308"/>
      <c r="O97" s="309"/>
      <c r="P97" s="310"/>
      <c r="Q97" s="311"/>
      <c r="R97" s="310"/>
      <c r="S97" s="311"/>
      <c r="T97" s="310"/>
      <c r="U97" s="311"/>
      <c r="V97" s="312"/>
      <c r="W97" s="313"/>
      <c r="X97" s="312"/>
      <c r="Y97" s="313"/>
      <c r="Z97" s="312"/>
      <c r="AA97" s="313"/>
      <c r="AB97" s="312"/>
      <c r="AC97" s="313"/>
      <c r="AD97" s="312"/>
      <c r="AE97" s="305"/>
      <c r="AF97" s="304"/>
      <c r="AG97" s="304"/>
      <c r="AH97" s="304"/>
      <c r="AI97" s="304"/>
      <c r="AJ97" s="304"/>
      <c r="AK97" s="304"/>
      <c r="AL97" s="306"/>
      <c r="AM97" s="307"/>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row>
    <row r="98" spans="1:68" s="38" customFormat="1" ht="12.75">
      <c r="A98" s="151"/>
      <c r="B98" s="190"/>
      <c r="C98" s="156"/>
      <c r="D98" s="162"/>
      <c r="E98" s="163"/>
      <c r="F98" s="308"/>
      <c r="G98" s="309"/>
      <c r="H98" s="308"/>
      <c r="I98" s="309"/>
      <c r="J98" s="308"/>
      <c r="K98" s="309"/>
      <c r="L98" s="308"/>
      <c r="M98" s="309"/>
      <c r="N98" s="308"/>
      <c r="O98" s="309"/>
      <c r="P98" s="310"/>
      <c r="Q98" s="311"/>
      <c r="R98" s="310"/>
      <c r="S98" s="311"/>
      <c r="T98" s="310"/>
      <c r="U98" s="311"/>
      <c r="V98" s="312"/>
      <c r="W98" s="313"/>
      <c r="X98" s="312"/>
      <c r="Y98" s="313"/>
      <c r="Z98" s="312"/>
      <c r="AA98" s="313"/>
      <c r="AB98" s="312"/>
      <c r="AC98" s="313"/>
      <c r="AD98" s="312"/>
      <c r="AE98" s="305"/>
      <c r="AF98" s="304"/>
      <c r="AG98" s="304"/>
      <c r="AH98" s="304"/>
      <c r="AI98" s="304"/>
      <c r="AJ98" s="304"/>
      <c r="AK98" s="304"/>
      <c r="AL98" s="306"/>
      <c r="AM98" s="307"/>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row>
    <row r="99" spans="1:68" s="38" customFormat="1" ht="12.75">
      <c r="A99" s="151"/>
      <c r="B99" s="190"/>
      <c r="C99" s="156"/>
      <c r="D99" s="162"/>
      <c r="E99" s="163"/>
      <c r="F99" s="308"/>
      <c r="G99" s="309"/>
      <c r="H99" s="308"/>
      <c r="I99" s="309"/>
      <c r="J99" s="308"/>
      <c r="K99" s="309"/>
      <c r="L99" s="308"/>
      <c r="M99" s="309"/>
      <c r="N99" s="308"/>
      <c r="O99" s="309"/>
      <c r="P99" s="310"/>
      <c r="Q99" s="311"/>
      <c r="R99" s="310"/>
      <c r="S99" s="311"/>
      <c r="T99" s="310"/>
      <c r="U99" s="311"/>
      <c r="V99" s="312"/>
      <c r="W99" s="313"/>
      <c r="X99" s="312"/>
      <c r="Y99" s="313"/>
      <c r="Z99" s="312"/>
      <c r="AA99" s="313"/>
      <c r="AB99" s="312"/>
      <c r="AC99" s="313"/>
      <c r="AD99" s="312"/>
      <c r="AE99" s="305"/>
      <c r="AF99" s="304"/>
      <c r="AG99" s="304"/>
      <c r="AH99" s="304"/>
      <c r="AI99" s="304"/>
      <c r="AJ99" s="304"/>
      <c r="AK99" s="304"/>
      <c r="AL99" s="306"/>
      <c r="AM99" s="307"/>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row>
    <row r="100" spans="1:68" s="38" customFormat="1" ht="12.75">
      <c r="A100" s="151"/>
      <c r="B100" s="190"/>
      <c r="C100" s="156"/>
      <c r="D100" s="162"/>
      <c r="E100" s="163"/>
      <c r="F100" s="308"/>
      <c r="G100" s="309"/>
      <c r="H100" s="308"/>
      <c r="I100" s="309"/>
      <c r="J100" s="308"/>
      <c r="K100" s="309"/>
      <c r="L100" s="308"/>
      <c r="M100" s="309"/>
      <c r="N100" s="308"/>
      <c r="O100" s="309"/>
      <c r="P100" s="310"/>
      <c r="Q100" s="311"/>
      <c r="R100" s="310"/>
      <c r="S100" s="311"/>
      <c r="T100" s="310"/>
      <c r="U100" s="311"/>
      <c r="V100" s="312"/>
      <c r="W100" s="313"/>
      <c r="X100" s="312"/>
      <c r="Y100" s="313"/>
      <c r="Z100" s="312"/>
      <c r="AA100" s="313"/>
      <c r="AB100" s="312"/>
      <c r="AC100" s="313"/>
      <c r="AD100" s="312"/>
      <c r="AE100" s="305"/>
      <c r="AF100" s="304"/>
      <c r="AG100" s="304"/>
      <c r="AH100" s="304"/>
      <c r="AI100" s="304"/>
      <c r="AJ100" s="304"/>
      <c r="AK100" s="304"/>
      <c r="AL100" s="306"/>
      <c r="AM100" s="307"/>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row>
    <row r="101" spans="1:68" s="38" customFormat="1" ht="12.75">
      <c r="A101" s="280"/>
      <c r="B101" s="281"/>
      <c r="C101" s="282"/>
      <c r="D101" s="283"/>
      <c r="E101" s="284"/>
      <c r="F101" s="317"/>
      <c r="G101" s="318"/>
      <c r="H101" s="319"/>
      <c r="I101" s="318"/>
      <c r="J101" s="319"/>
      <c r="K101" s="318"/>
      <c r="L101" s="319"/>
      <c r="M101" s="318"/>
      <c r="N101" s="319"/>
      <c r="O101" s="318"/>
      <c r="P101" s="317"/>
      <c r="Q101" s="320"/>
      <c r="R101" s="317"/>
      <c r="S101" s="320"/>
      <c r="T101" s="317"/>
      <c r="U101" s="320"/>
      <c r="V101" s="321"/>
      <c r="W101" s="322"/>
      <c r="X101" s="321"/>
      <c r="Y101" s="322"/>
      <c r="Z101" s="321"/>
      <c r="AA101" s="322"/>
      <c r="AB101" s="321"/>
      <c r="AC101" s="322"/>
      <c r="AD101" s="321"/>
      <c r="AE101" s="323"/>
      <c r="AF101" s="304"/>
      <c r="AG101" s="304"/>
      <c r="AH101" s="304"/>
      <c r="AI101" s="304"/>
      <c r="AJ101" s="304"/>
      <c r="AK101" s="304"/>
      <c r="AL101" s="306"/>
      <c r="AM101" s="307"/>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row>
    <row r="102" spans="3:68" s="151" customFormat="1" ht="12.75">
      <c r="C102" s="286"/>
      <c r="D102" s="287"/>
      <c r="E102" s="287"/>
      <c r="F102" s="306"/>
      <c r="G102" s="306"/>
      <c r="H102" s="306"/>
      <c r="I102" s="306"/>
      <c r="J102" s="306"/>
      <c r="K102" s="306"/>
      <c r="L102" s="306"/>
      <c r="M102" s="306"/>
      <c r="N102" s="306"/>
      <c r="O102" s="306"/>
      <c r="P102" s="303"/>
      <c r="Q102" s="303"/>
      <c r="R102" s="303"/>
      <c r="S102" s="303"/>
      <c r="T102" s="303"/>
      <c r="U102" s="303"/>
      <c r="V102" s="304"/>
      <c r="W102" s="304"/>
      <c r="X102" s="304"/>
      <c r="Y102" s="304"/>
      <c r="Z102" s="304"/>
      <c r="AA102" s="304"/>
      <c r="AB102" s="304"/>
      <c r="AC102" s="304"/>
      <c r="AD102" s="304"/>
      <c r="AE102" s="304"/>
      <c r="AF102" s="304"/>
      <c r="AG102" s="304"/>
      <c r="AH102" s="304"/>
      <c r="AI102" s="304"/>
      <c r="AJ102" s="304"/>
      <c r="AK102" s="304"/>
      <c r="AL102" s="306"/>
      <c r="AM102" s="307"/>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row>
    <row r="103" spans="3:68" s="149" customFormat="1" ht="12.75">
      <c r="C103" s="288"/>
      <c r="D103" s="287"/>
      <c r="E103" s="287"/>
      <c r="F103" s="303"/>
      <c r="G103" s="303"/>
      <c r="H103" s="303"/>
      <c r="I103" s="303"/>
      <c r="J103" s="303"/>
      <c r="K103" s="303"/>
      <c r="L103" s="303"/>
      <c r="M103" s="303"/>
      <c r="N103" s="303"/>
      <c r="O103" s="303"/>
      <c r="P103" s="303"/>
      <c r="Q103" s="303"/>
      <c r="R103" s="303"/>
      <c r="S103" s="303"/>
      <c r="T103" s="303"/>
      <c r="U103" s="303"/>
      <c r="V103" s="304"/>
      <c r="W103" s="304"/>
      <c r="X103" s="304"/>
      <c r="Y103" s="304"/>
      <c r="Z103" s="304"/>
      <c r="AA103" s="304"/>
      <c r="AB103" s="304"/>
      <c r="AC103" s="304"/>
      <c r="AD103" s="304"/>
      <c r="AE103" s="304"/>
      <c r="AF103" s="304"/>
      <c r="AG103" s="304"/>
      <c r="AH103" s="304"/>
      <c r="AI103" s="304"/>
      <c r="AJ103" s="304"/>
      <c r="AK103" s="304"/>
      <c r="AL103" s="303"/>
      <c r="AM103" s="314"/>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row>
    <row r="104" spans="3:68" s="150" customFormat="1" ht="12.75">
      <c r="C104" s="289"/>
      <c r="D104" s="287"/>
      <c r="E104" s="287"/>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c r="AE104" s="304"/>
      <c r="AF104" s="304"/>
      <c r="AG104" s="304"/>
      <c r="AH104" s="304"/>
      <c r="AI104" s="304"/>
      <c r="AJ104" s="304"/>
      <c r="AK104" s="304"/>
      <c r="AL104" s="304"/>
      <c r="AM104" s="305"/>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row>
    <row r="105" spans="3:68" s="150" customFormat="1" ht="12.75">
      <c r="C105" s="289"/>
      <c r="D105" s="287"/>
      <c r="E105" s="287"/>
      <c r="F105" s="304"/>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c r="AE105" s="304"/>
      <c r="AF105" s="304"/>
      <c r="AG105" s="304"/>
      <c r="AH105" s="304"/>
      <c r="AI105" s="304"/>
      <c r="AJ105" s="304"/>
      <c r="AK105" s="304"/>
      <c r="AL105" s="304"/>
      <c r="AM105" s="305"/>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row>
    <row r="106" spans="3:68" s="150" customFormat="1" ht="12.75">
      <c r="C106" s="289"/>
      <c r="D106" s="287"/>
      <c r="E106" s="287"/>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5"/>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row>
    <row r="107" spans="3:68" s="150" customFormat="1" ht="12.75">
      <c r="C107" s="289"/>
      <c r="D107" s="287"/>
      <c r="E107" s="287"/>
      <c r="F107" s="304"/>
      <c r="G107" s="304"/>
      <c r="H107" s="304"/>
      <c r="I107" s="304"/>
      <c r="J107" s="304"/>
      <c r="K107" s="304"/>
      <c r="L107" s="304"/>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5"/>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row>
    <row r="108" spans="3:68" s="150" customFormat="1" ht="12.75">
      <c r="C108" s="289"/>
      <c r="D108" s="287"/>
      <c r="E108" s="287"/>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c r="AE108" s="304"/>
      <c r="AF108" s="304"/>
      <c r="AG108" s="304"/>
      <c r="AH108" s="304"/>
      <c r="AI108" s="304"/>
      <c r="AJ108" s="304"/>
      <c r="AK108" s="304"/>
      <c r="AL108" s="304"/>
      <c r="AM108" s="305"/>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row>
    <row r="109" spans="3:68" s="151" customFormat="1" ht="12.75">
      <c r="C109" s="286"/>
      <c r="D109" s="287"/>
      <c r="E109" s="287"/>
      <c r="F109" s="306"/>
      <c r="G109" s="306"/>
      <c r="H109" s="306"/>
      <c r="I109" s="306"/>
      <c r="J109" s="306"/>
      <c r="K109" s="306"/>
      <c r="L109" s="306"/>
      <c r="M109" s="306"/>
      <c r="N109" s="306"/>
      <c r="O109" s="306"/>
      <c r="P109" s="303"/>
      <c r="Q109" s="303"/>
      <c r="R109" s="303"/>
      <c r="S109" s="303"/>
      <c r="T109" s="303"/>
      <c r="U109" s="303"/>
      <c r="V109" s="304"/>
      <c r="W109" s="304"/>
      <c r="X109" s="304"/>
      <c r="Y109" s="304"/>
      <c r="Z109" s="304"/>
      <c r="AA109" s="304"/>
      <c r="AB109" s="304"/>
      <c r="AC109" s="304"/>
      <c r="AD109" s="304"/>
      <c r="AE109" s="304"/>
      <c r="AF109" s="304"/>
      <c r="AG109" s="304"/>
      <c r="AH109" s="304"/>
      <c r="AI109" s="304"/>
      <c r="AJ109" s="304"/>
      <c r="AK109" s="304"/>
      <c r="AL109" s="306"/>
      <c r="AM109" s="307"/>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row>
    <row r="110" spans="3:68" s="151" customFormat="1" ht="12.75">
      <c r="C110" s="286"/>
      <c r="D110" s="287"/>
      <c r="E110" s="287"/>
      <c r="F110" s="306"/>
      <c r="G110" s="306"/>
      <c r="H110" s="306"/>
      <c r="I110" s="306"/>
      <c r="J110" s="306"/>
      <c r="K110" s="306"/>
      <c r="L110" s="306"/>
      <c r="M110" s="306"/>
      <c r="N110" s="306"/>
      <c r="O110" s="306"/>
      <c r="P110" s="303"/>
      <c r="Q110" s="303"/>
      <c r="R110" s="303"/>
      <c r="S110" s="303"/>
      <c r="T110" s="303"/>
      <c r="U110" s="303"/>
      <c r="V110" s="304"/>
      <c r="W110" s="304"/>
      <c r="X110" s="304"/>
      <c r="Y110" s="304"/>
      <c r="Z110" s="304"/>
      <c r="AA110" s="304"/>
      <c r="AB110" s="304"/>
      <c r="AC110" s="304"/>
      <c r="AD110" s="304"/>
      <c r="AE110" s="304"/>
      <c r="AF110" s="304"/>
      <c r="AG110" s="304"/>
      <c r="AH110" s="304"/>
      <c r="AI110" s="304"/>
      <c r="AJ110" s="304"/>
      <c r="AK110" s="304"/>
      <c r="AL110" s="306"/>
      <c r="AM110" s="307"/>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row>
    <row r="111" spans="3:68" s="151" customFormat="1" ht="12.75">
      <c r="C111" s="286"/>
      <c r="D111" s="287"/>
      <c r="E111" s="287"/>
      <c r="F111" s="306"/>
      <c r="G111" s="306"/>
      <c r="H111" s="306"/>
      <c r="I111" s="306"/>
      <c r="J111" s="306"/>
      <c r="K111" s="306"/>
      <c r="L111" s="306"/>
      <c r="M111" s="306"/>
      <c r="N111" s="306"/>
      <c r="O111" s="306"/>
      <c r="P111" s="303"/>
      <c r="Q111" s="303"/>
      <c r="R111" s="303"/>
      <c r="S111" s="303"/>
      <c r="T111" s="303"/>
      <c r="U111" s="303"/>
      <c r="V111" s="304"/>
      <c r="W111" s="304"/>
      <c r="X111" s="304"/>
      <c r="Y111" s="304"/>
      <c r="Z111" s="304"/>
      <c r="AA111" s="304"/>
      <c r="AB111" s="304"/>
      <c r="AC111" s="304"/>
      <c r="AD111" s="304"/>
      <c r="AE111" s="304"/>
      <c r="AF111" s="304"/>
      <c r="AG111" s="304"/>
      <c r="AH111" s="304"/>
      <c r="AI111" s="304"/>
      <c r="AJ111" s="304"/>
      <c r="AK111" s="304"/>
      <c r="AL111" s="306"/>
      <c r="AM111" s="307"/>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row>
    <row r="112" spans="3:68" s="151" customFormat="1" ht="12.75">
      <c r="C112" s="286"/>
      <c r="D112" s="287"/>
      <c r="E112" s="287"/>
      <c r="F112" s="306"/>
      <c r="G112" s="306"/>
      <c r="H112" s="306"/>
      <c r="I112" s="306"/>
      <c r="J112" s="306"/>
      <c r="K112" s="306"/>
      <c r="L112" s="306"/>
      <c r="M112" s="306"/>
      <c r="N112" s="306"/>
      <c r="O112" s="306"/>
      <c r="P112" s="303"/>
      <c r="Q112" s="303"/>
      <c r="R112" s="303"/>
      <c r="S112" s="303"/>
      <c r="T112" s="303"/>
      <c r="U112" s="303"/>
      <c r="V112" s="304"/>
      <c r="W112" s="304"/>
      <c r="X112" s="304"/>
      <c r="Y112" s="304"/>
      <c r="Z112" s="304"/>
      <c r="AA112" s="304"/>
      <c r="AB112" s="304"/>
      <c r="AC112" s="304"/>
      <c r="AD112" s="304"/>
      <c r="AE112" s="304"/>
      <c r="AF112" s="304"/>
      <c r="AG112" s="304"/>
      <c r="AH112" s="304"/>
      <c r="AI112" s="304"/>
      <c r="AJ112" s="304"/>
      <c r="AK112" s="304"/>
      <c r="AL112" s="306"/>
      <c r="AM112" s="307"/>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row>
    <row r="113" spans="3:68" s="151" customFormat="1" ht="12.75">
      <c r="C113" s="286"/>
      <c r="D113" s="287"/>
      <c r="E113" s="287"/>
      <c r="F113" s="306"/>
      <c r="G113" s="306"/>
      <c r="H113" s="306"/>
      <c r="I113" s="306"/>
      <c r="J113" s="306"/>
      <c r="K113" s="306"/>
      <c r="L113" s="306"/>
      <c r="M113" s="306"/>
      <c r="N113" s="306"/>
      <c r="O113" s="306"/>
      <c r="P113" s="303"/>
      <c r="Q113" s="303"/>
      <c r="R113" s="303"/>
      <c r="S113" s="303"/>
      <c r="T113" s="303"/>
      <c r="U113" s="303"/>
      <c r="V113" s="304"/>
      <c r="W113" s="304"/>
      <c r="X113" s="304"/>
      <c r="Y113" s="304"/>
      <c r="Z113" s="304"/>
      <c r="AA113" s="304"/>
      <c r="AB113" s="304"/>
      <c r="AC113" s="304"/>
      <c r="AD113" s="304"/>
      <c r="AE113" s="304"/>
      <c r="AF113" s="304"/>
      <c r="AG113" s="304"/>
      <c r="AH113" s="304"/>
      <c r="AI113" s="304"/>
      <c r="AJ113" s="304"/>
      <c r="AK113" s="304"/>
      <c r="AL113" s="306"/>
      <c r="AM113" s="307"/>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row>
    <row r="114" spans="3:68" s="151" customFormat="1" ht="12.75">
      <c r="C114" s="286"/>
      <c r="D114" s="287"/>
      <c r="E114" s="287"/>
      <c r="F114" s="306"/>
      <c r="G114" s="306"/>
      <c r="H114" s="306"/>
      <c r="I114" s="306"/>
      <c r="J114" s="306"/>
      <c r="K114" s="306"/>
      <c r="L114" s="306"/>
      <c r="M114" s="306"/>
      <c r="N114" s="306"/>
      <c r="O114" s="306"/>
      <c r="P114" s="303"/>
      <c r="Q114" s="303"/>
      <c r="R114" s="303"/>
      <c r="S114" s="303"/>
      <c r="T114" s="303"/>
      <c r="U114" s="303"/>
      <c r="V114" s="304"/>
      <c r="W114" s="304"/>
      <c r="X114" s="304"/>
      <c r="Y114" s="304"/>
      <c r="Z114" s="304"/>
      <c r="AA114" s="304"/>
      <c r="AB114" s="304"/>
      <c r="AC114" s="304"/>
      <c r="AD114" s="304"/>
      <c r="AE114" s="304"/>
      <c r="AF114" s="304"/>
      <c r="AG114" s="304"/>
      <c r="AH114" s="304"/>
      <c r="AI114" s="304"/>
      <c r="AJ114" s="304"/>
      <c r="AK114" s="304"/>
      <c r="AL114" s="306"/>
      <c r="AM114" s="307"/>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row>
    <row r="115" spans="3:68" s="151" customFormat="1" ht="12.75">
      <c r="C115" s="286"/>
      <c r="D115" s="287"/>
      <c r="E115" s="287"/>
      <c r="F115" s="306"/>
      <c r="G115" s="306"/>
      <c r="H115" s="306"/>
      <c r="I115" s="306"/>
      <c r="J115" s="306"/>
      <c r="K115" s="306"/>
      <c r="L115" s="306"/>
      <c r="M115" s="306"/>
      <c r="N115" s="306"/>
      <c r="O115" s="306"/>
      <c r="P115" s="303"/>
      <c r="Q115" s="303"/>
      <c r="R115" s="303"/>
      <c r="S115" s="303"/>
      <c r="T115" s="303"/>
      <c r="U115" s="303"/>
      <c r="V115" s="304"/>
      <c r="W115" s="304"/>
      <c r="X115" s="304"/>
      <c r="Y115" s="304"/>
      <c r="Z115" s="304"/>
      <c r="AA115" s="304"/>
      <c r="AB115" s="304"/>
      <c r="AC115" s="304"/>
      <c r="AD115" s="304"/>
      <c r="AE115" s="304"/>
      <c r="AF115" s="304"/>
      <c r="AG115" s="304"/>
      <c r="AH115" s="304"/>
      <c r="AI115" s="304"/>
      <c r="AJ115" s="304"/>
      <c r="AK115" s="304"/>
      <c r="AL115" s="306"/>
      <c r="AM115" s="307"/>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row>
    <row r="116" spans="3:68" s="151" customFormat="1" ht="12.75">
      <c r="C116" s="286"/>
      <c r="D116" s="287"/>
      <c r="E116" s="287"/>
      <c r="F116" s="306"/>
      <c r="G116" s="306"/>
      <c r="H116" s="306"/>
      <c r="I116" s="306"/>
      <c r="J116" s="306"/>
      <c r="K116" s="306"/>
      <c r="L116" s="306"/>
      <c r="M116" s="306"/>
      <c r="N116" s="306"/>
      <c r="O116" s="306"/>
      <c r="P116" s="303"/>
      <c r="Q116" s="303"/>
      <c r="R116" s="303"/>
      <c r="S116" s="303"/>
      <c r="T116" s="303"/>
      <c r="U116" s="303"/>
      <c r="V116" s="304"/>
      <c r="W116" s="304"/>
      <c r="X116" s="304"/>
      <c r="Y116" s="304"/>
      <c r="Z116" s="304"/>
      <c r="AA116" s="304"/>
      <c r="AB116" s="304"/>
      <c r="AC116" s="304"/>
      <c r="AD116" s="304"/>
      <c r="AE116" s="304"/>
      <c r="AF116" s="304"/>
      <c r="AG116" s="304"/>
      <c r="AH116" s="304"/>
      <c r="AI116" s="304"/>
      <c r="AJ116" s="304"/>
      <c r="AK116" s="304"/>
      <c r="AL116" s="306"/>
      <c r="AM116" s="307"/>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row>
    <row r="117" spans="3:68" s="151" customFormat="1" ht="12.75">
      <c r="C117" s="286"/>
      <c r="D117" s="287"/>
      <c r="E117" s="287"/>
      <c r="F117" s="306"/>
      <c r="G117" s="306"/>
      <c r="H117" s="306"/>
      <c r="I117" s="306"/>
      <c r="J117" s="306"/>
      <c r="K117" s="306"/>
      <c r="L117" s="306"/>
      <c r="M117" s="306"/>
      <c r="N117" s="306"/>
      <c r="O117" s="306"/>
      <c r="P117" s="303"/>
      <c r="Q117" s="303"/>
      <c r="R117" s="303"/>
      <c r="S117" s="303"/>
      <c r="T117" s="303"/>
      <c r="U117" s="303"/>
      <c r="V117" s="304"/>
      <c r="W117" s="304"/>
      <c r="X117" s="304"/>
      <c r="Y117" s="304"/>
      <c r="Z117" s="304"/>
      <c r="AA117" s="304"/>
      <c r="AB117" s="304"/>
      <c r="AC117" s="304"/>
      <c r="AD117" s="304"/>
      <c r="AE117" s="304"/>
      <c r="AF117" s="304"/>
      <c r="AG117" s="304"/>
      <c r="AH117" s="304"/>
      <c r="AI117" s="304"/>
      <c r="AJ117" s="304"/>
      <c r="AK117" s="304"/>
      <c r="AL117" s="306"/>
      <c r="AM117" s="307"/>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row>
    <row r="118" spans="3:68" s="151" customFormat="1" ht="12.75">
      <c r="C118" s="286"/>
      <c r="D118" s="287"/>
      <c r="E118" s="287"/>
      <c r="F118" s="306"/>
      <c r="G118" s="306"/>
      <c r="H118" s="306"/>
      <c r="I118" s="306"/>
      <c r="J118" s="306"/>
      <c r="K118" s="306"/>
      <c r="L118" s="306"/>
      <c r="M118" s="306"/>
      <c r="N118" s="306"/>
      <c r="O118" s="306"/>
      <c r="P118" s="303"/>
      <c r="Q118" s="303"/>
      <c r="R118" s="303"/>
      <c r="S118" s="303"/>
      <c r="T118" s="303"/>
      <c r="U118" s="303"/>
      <c r="V118" s="304"/>
      <c r="W118" s="304"/>
      <c r="X118" s="304"/>
      <c r="Y118" s="304"/>
      <c r="Z118" s="304"/>
      <c r="AA118" s="304"/>
      <c r="AB118" s="304"/>
      <c r="AC118" s="304"/>
      <c r="AD118" s="304"/>
      <c r="AE118" s="304"/>
      <c r="AF118" s="304"/>
      <c r="AG118" s="304"/>
      <c r="AH118" s="304"/>
      <c r="AI118" s="304"/>
      <c r="AJ118" s="304"/>
      <c r="AK118" s="304"/>
      <c r="AL118" s="306"/>
      <c r="AM118" s="307"/>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row>
    <row r="119" spans="3:68" s="151" customFormat="1" ht="12.75">
      <c r="C119" s="286"/>
      <c r="D119" s="287"/>
      <c r="E119" s="287"/>
      <c r="F119" s="306"/>
      <c r="G119" s="306"/>
      <c r="H119" s="306"/>
      <c r="I119" s="306"/>
      <c r="J119" s="306"/>
      <c r="K119" s="306"/>
      <c r="L119" s="306"/>
      <c r="M119" s="306"/>
      <c r="N119" s="306"/>
      <c r="O119" s="306"/>
      <c r="P119" s="303"/>
      <c r="Q119" s="303"/>
      <c r="R119" s="303"/>
      <c r="S119" s="303"/>
      <c r="T119" s="303"/>
      <c r="U119" s="303"/>
      <c r="V119" s="304"/>
      <c r="W119" s="304"/>
      <c r="X119" s="304"/>
      <c r="Y119" s="304"/>
      <c r="Z119" s="304"/>
      <c r="AA119" s="304"/>
      <c r="AB119" s="304"/>
      <c r="AC119" s="304"/>
      <c r="AD119" s="304"/>
      <c r="AE119" s="304"/>
      <c r="AF119" s="304"/>
      <c r="AG119" s="304"/>
      <c r="AH119" s="304"/>
      <c r="AI119" s="304"/>
      <c r="AJ119" s="304"/>
      <c r="AK119" s="304"/>
      <c r="AL119" s="306"/>
      <c r="AM119" s="307"/>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row>
    <row r="120" spans="3:68" s="151" customFormat="1" ht="12.75">
      <c r="C120" s="286"/>
      <c r="D120" s="287"/>
      <c r="E120" s="287"/>
      <c r="F120" s="306"/>
      <c r="G120" s="306"/>
      <c r="H120" s="306"/>
      <c r="I120" s="306"/>
      <c r="J120" s="306"/>
      <c r="K120" s="306"/>
      <c r="L120" s="306"/>
      <c r="M120" s="306"/>
      <c r="N120" s="306"/>
      <c r="O120" s="306"/>
      <c r="P120" s="303"/>
      <c r="Q120" s="303"/>
      <c r="R120" s="303"/>
      <c r="S120" s="303"/>
      <c r="T120" s="303"/>
      <c r="U120" s="303"/>
      <c r="V120" s="304"/>
      <c r="W120" s="304"/>
      <c r="X120" s="304"/>
      <c r="Y120" s="304"/>
      <c r="Z120" s="304"/>
      <c r="AA120" s="304"/>
      <c r="AB120" s="304"/>
      <c r="AC120" s="304"/>
      <c r="AD120" s="304"/>
      <c r="AE120" s="304"/>
      <c r="AF120" s="304"/>
      <c r="AG120" s="304"/>
      <c r="AH120" s="304"/>
      <c r="AI120" s="304"/>
      <c r="AJ120" s="304"/>
      <c r="AK120" s="304"/>
      <c r="AL120" s="306"/>
      <c r="AM120" s="307"/>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row>
    <row r="121" spans="3:68" s="151" customFormat="1" ht="12.75">
      <c r="C121" s="286"/>
      <c r="D121" s="287"/>
      <c r="E121" s="287"/>
      <c r="F121" s="306"/>
      <c r="G121" s="306"/>
      <c r="H121" s="306"/>
      <c r="I121" s="306"/>
      <c r="J121" s="306"/>
      <c r="K121" s="306"/>
      <c r="L121" s="306"/>
      <c r="M121" s="306"/>
      <c r="N121" s="306"/>
      <c r="O121" s="306"/>
      <c r="P121" s="303"/>
      <c r="Q121" s="303"/>
      <c r="R121" s="303"/>
      <c r="S121" s="303"/>
      <c r="T121" s="303"/>
      <c r="U121" s="303"/>
      <c r="V121" s="304"/>
      <c r="W121" s="304"/>
      <c r="X121" s="304"/>
      <c r="Y121" s="304"/>
      <c r="Z121" s="304"/>
      <c r="AA121" s="304"/>
      <c r="AB121" s="304"/>
      <c r="AC121" s="304"/>
      <c r="AD121" s="304"/>
      <c r="AE121" s="304"/>
      <c r="AF121" s="304"/>
      <c r="AG121" s="304"/>
      <c r="AH121" s="304"/>
      <c r="AI121" s="304"/>
      <c r="AJ121" s="304"/>
      <c r="AK121" s="304"/>
      <c r="AL121" s="306"/>
      <c r="AM121" s="307"/>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row>
    <row r="122" spans="3:68" s="151" customFormat="1" ht="12.75">
      <c r="C122" s="286"/>
      <c r="D122" s="287"/>
      <c r="E122" s="287"/>
      <c r="F122" s="306"/>
      <c r="G122" s="306"/>
      <c r="H122" s="306"/>
      <c r="I122" s="306"/>
      <c r="J122" s="306"/>
      <c r="K122" s="306"/>
      <c r="L122" s="306"/>
      <c r="M122" s="306"/>
      <c r="N122" s="306"/>
      <c r="O122" s="306"/>
      <c r="P122" s="303"/>
      <c r="Q122" s="303"/>
      <c r="R122" s="303"/>
      <c r="S122" s="303"/>
      <c r="T122" s="303"/>
      <c r="U122" s="303"/>
      <c r="V122" s="304"/>
      <c r="W122" s="304"/>
      <c r="X122" s="304"/>
      <c r="Y122" s="304"/>
      <c r="Z122" s="304"/>
      <c r="AA122" s="304"/>
      <c r="AB122" s="304"/>
      <c r="AC122" s="304"/>
      <c r="AD122" s="304"/>
      <c r="AE122" s="304"/>
      <c r="AF122" s="304"/>
      <c r="AG122" s="304"/>
      <c r="AH122" s="304"/>
      <c r="AI122" s="304"/>
      <c r="AJ122" s="304"/>
      <c r="AK122" s="304"/>
      <c r="AL122" s="306"/>
      <c r="AM122" s="307"/>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row>
    <row r="123" spans="3:68" s="151" customFormat="1" ht="12.75">
      <c r="C123" s="286"/>
      <c r="D123" s="287"/>
      <c r="E123" s="287"/>
      <c r="F123" s="306"/>
      <c r="G123" s="306"/>
      <c r="H123" s="306"/>
      <c r="I123" s="306"/>
      <c r="J123" s="306"/>
      <c r="K123" s="306"/>
      <c r="L123" s="306"/>
      <c r="M123" s="306"/>
      <c r="N123" s="306"/>
      <c r="O123" s="306"/>
      <c r="P123" s="303"/>
      <c r="Q123" s="303"/>
      <c r="R123" s="303"/>
      <c r="S123" s="303"/>
      <c r="T123" s="303"/>
      <c r="U123" s="303"/>
      <c r="V123" s="304"/>
      <c r="W123" s="304"/>
      <c r="X123" s="304"/>
      <c r="Y123" s="304"/>
      <c r="Z123" s="304"/>
      <c r="AA123" s="304"/>
      <c r="AB123" s="304"/>
      <c r="AC123" s="304"/>
      <c r="AD123" s="304"/>
      <c r="AE123" s="304"/>
      <c r="AF123" s="304"/>
      <c r="AG123" s="304"/>
      <c r="AH123" s="304"/>
      <c r="AI123" s="304"/>
      <c r="AJ123" s="304"/>
      <c r="AK123" s="304"/>
      <c r="AL123" s="306"/>
      <c r="AM123" s="307"/>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row>
    <row r="124" spans="3:68" s="151" customFormat="1" ht="12.75">
      <c r="C124" s="286"/>
      <c r="D124" s="287"/>
      <c r="E124" s="287"/>
      <c r="F124" s="306"/>
      <c r="G124" s="306"/>
      <c r="H124" s="306"/>
      <c r="I124" s="306"/>
      <c r="J124" s="306"/>
      <c r="K124" s="306"/>
      <c r="L124" s="306"/>
      <c r="M124" s="306"/>
      <c r="N124" s="306"/>
      <c r="O124" s="306"/>
      <c r="P124" s="303"/>
      <c r="Q124" s="303"/>
      <c r="R124" s="303"/>
      <c r="S124" s="303"/>
      <c r="T124" s="303"/>
      <c r="U124" s="303"/>
      <c r="V124" s="304"/>
      <c r="W124" s="304"/>
      <c r="X124" s="304"/>
      <c r="Y124" s="304"/>
      <c r="Z124" s="304"/>
      <c r="AA124" s="304"/>
      <c r="AB124" s="304"/>
      <c r="AC124" s="304"/>
      <c r="AD124" s="304"/>
      <c r="AE124" s="304"/>
      <c r="AF124" s="304"/>
      <c r="AG124" s="304"/>
      <c r="AH124" s="304"/>
      <c r="AI124" s="304"/>
      <c r="AJ124" s="304"/>
      <c r="AK124" s="304"/>
      <c r="AL124" s="306"/>
      <c r="AM124" s="307"/>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row>
    <row r="125" spans="3:68" s="151" customFormat="1" ht="12.75">
      <c r="C125" s="286"/>
      <c r="D125" s="287"/>
      <c r="E125" s="287"/>
      <c r="F125" s="306"/>
      <c r="G125" s="306"/>
      <c r="H125" s="303"/>
      <c r="I125" s="306"/>
      <c r="J125" s="303"/>
      <c r="K125" s="303"/>
      <c r="L125" s="303"/>
      <c r="M125" s="303"/>
      <c r="N125" s="306"/>
      <c r="O125" s="303"/>
      <c r="P125" s="303"/>
      <c r="Q125" s="303"/>
      <c r="R125" s="303"/>
      <c r="S125" s="303"/>
      <c r="T125" s="303"/>
      <c r="U125" s="303"/>
      <c r="V125" s="304"/>
      <c r="W125" s="304"/>
      <c r="X125" s="304"/>
      <c r="Y125" s="304"/>
      <c r="Z125" s="304"/>
      <c r="AA125" s="304"/>
      <c r="AB125" s="304"/>
      <c r="AC125" s="304"/>
      <c r="AD125" s="304"/>
      <c r="AE125" s="304"/>
      <c r="AF125" s="304"/>
      <c r="AG125" s="304"/>
      <c r="AH125" s="304"/>
      <c r="AI125" s="304"/>
      <c r="AJ125" s="304"/>
      <c r="AK125" s="304"/>
      <c r="AL125" s="306"/>
      <c r="AM125" s="307"/>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row>
    <row r="126" spans="3:68" s="151" customFormat="1" ht="12.75">
      <c r="C126" s="286"/>
      <c r="D126" s="287"/>
      <c r="E126" s="287"/>
      <c r="F126" s="306"/>
      <c r="G126" s="306"/>
      <c r="H126" s="303"/>
      <c r="I126" s="306"/>
      <c r="J126" s="303"/>
      <c r="K126" s="303"/>
      <c r="L126" s="303"/>
      <c r="M126" s="303"/>
      <c r="N126" s="306"/>
      <c r="O126" s="303"/>
      <c r="P126" s="303"/>
      <c r="Q126" s="303"/>
      <c r="R126" s="303"/>
      <c r="S126" s="303"/>
      <c r="T126" s="303"/>
      <c r="U126" s="303"/>
      <c r="V126" s="304"/>
      <c r="W126" s="304"/>
      <c r="X126" s="304"/>
      <c r="Y126" s="304"/>
      <c r="Z126" s="304"/>
      <c r="AA126" s="304"/>
      <c r="AB126" s="304"/>
      <c r="AC126" s="304"/>
      <c r="AD126" s="304"/>
      <c r="AE126" s="304"/>
      <c r="AF126" s="304"/>
      <c r="AG126" s="304"/>
      <c r="AH126" s="304"/>
      <c r="AI126" s="304"/>
      <c r="AJ126" s="304"/>
      <c r="AK126" s="304"/>
      <c r="AL126" s="306"/>
      <c r="AM126" s="307"/>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row>
    <row r="127" spans="3:68" s="151" customFormat="1" ht="12.75">
      <c r="C127" s="286"/>
      <c r="D127" s="287"/>
      <c r="E127" s="287"/>
      <c r="F127" s="306"/>
      <c r="G127" s="306"/>
      <c r="H127" s="306"/>
      <c r="I127" s="306"/>
      <c r="J127" s="306"/>
      <c r="K127" s="306"/>
      <c r="L127" s="306"/>
      <c r="M127" s="306"/>
      <c r="N127" s="306"/>
      <c r="O127" s="306"/>
      <c r="P127" s="303"/>
      <c r="Q127" s="303"/>
      <c r="R127" s="303"/>
      <c r="S127" s="303"/>
      <c r="T127" s="303"/>
      <c r="U127" s="303"/>
      <c r="V127" s="304"/>
      <c r="W127" s="304"/>
      <c r="X127" s="304"/>
      <c r="Y127" s="304"/>
      <c r="Z127" s="304"/>
      <c r="AA127" s="304"/>
      <c r="AB127" s="304"/>
      <c r="AC127" s="304"/>
      <c r="AD127" s="304"/>
      <c r="AE127" s="304"/>
      <c r="AF127" s="304"/>
      <c r="AG127" s="304"/>
      <c r="AH127" s="304"/>
      <c r="AI127" s="304"/>
      <c r="AJ127" s="304"/>
      <c r="AK127" s="304"/>
      <c r="AL127" s="306"/>
      <c r="AM127" s="307"/>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row>
    <row r="128" spans="3:68" s="151" customFormat="1" ht="12.75">
      <c r="C128" s="286"/>
      <c r="D128" s="287"/>
      <c r="E128" s="287"/>
      <c r="F128" s="306"/>
      <c r="G128" s="306"/>
      <c r="H128" s="306"/>
      <c r="I128" s="306"/>
      <c r="J128" s="306"/>
      <c r="K128" s="306"/>
      <c r="L128" s="306"/>
      <c r="M128" s="306"/>
      <c r="N128" s="306"/>
      <c r="O128" s="306"/>
      <c r="P128" s="303"/>
      <c r="Q128" s="303"/>
      <c r="R128" s="303"/>
      <c r="S128" s="303"/>
      <c r="T128" s="303"/>
      <c r="U128" s="303"/>
      <c r="V128" s="304"/>
      <c r="W128" s="304"/>
      <c r="X128" s="304"/>
      <c r="Y128" s="304"/>
      <c r="Z128" s="304"/>
      <c r="AA128" s="304"/>
      <c r="AB128" s="304"/>
      <c r="AC128" s="304"/>
      <c r="AD128" s="304"/>
      <c r="AE128" s="304"/>
      <c r="AF128" s="304"/>
      <c r="AG128" s="304"/>
      <c r="AH128" s="304"/>
      <c r="AI128" s="304"/>
      <c r="AJ128" s="304"/>
      <c r="AK128" s="304"/>
      <c r="AL128" s="306"/>
      <c r="AM128" s="307"/>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row>
    <row r="129" spans="3:68" s="151" customFormat="1" ht="12.75">
      <c r="C129" s="286"/>
      <c r="D129" s="287"/>
      <c r="E129" s="287"/>
      <c r="F129" s="306"/>
      <c r="G129" s="306"/>
      <c r="H129" s="306"/>
      <c r="I129" s="306"/>
      <c r="J129" s="306"/>
      <c r="K129" s="306"/>
      <c r="L129" s="306"/>
      <c r="M129" s="306"/>
      <c r="N129" s="306"/>
      <c r="O129" s="306"/>
      <c r="P129" s="303"/>
      <c r="Q129" s="303"/>
      <c r="R129" s="303"/>
      <c r="S129" s="303"/>
      <c r="T129" s="303"/>
      <c r="U129" s="303"/>
      <c r="V129" s="304"/>
      <c r="W129" s="304"/>
      <c r="X129" s="304"/>
      <c r="Y129" s="304"/>
      <c r="Z129" s="304"/>
      <c r="AA129" s="304"/>
      <c r="AB129" s="304"/>
      <c r="AC129" s="304"/>
      <c r="AD129" s="304"/>
      <c r="AE129" s="304"/>
      <c r="AF129" s="304"/>
      <c r="AG129" s="304"/>
      <c r="AH129" s="304"/>
      <c r="AI129" s="304"/>
      <c r="AJ129" s="304"/>
      <c r="AK129" s="304"/>
      <c r="AL129" s="306"/>
      <c r="AM129" s="307"/>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row>
    <row r="130" spans="3:68" s="151" customFormat="1" ht="12.75">
      <c r="C130" s="286"/>
      <c r="D130" s="287"/>
      <c r="E130" s="287"/>
      <c r="F130" s="306"/>
      <c r="G130" s="306"/>
      <c r="H130" s="306"/>
      <c r="I130" s="306"/>
      <c r="J130" s="306"/>
      <c r="K130" s="306"/>
      <c r="L130" s="306"/>
      <c r="M130" s="306"/>
      <c r="N130" s="306"/>
      <c r="O130" s="306"/>
      <c r="P130" s="303"/>
      <c r="Q130" s="303"/>
      <c r="R130" s="303"/>
      <c r="S130" s="303"/>
      <c r="T130" s="303"/>
      <c r="U130" s="303"/>
      <c r="V130" s="304"/>
      <c r="W130" s="304"/>
      <c r="X130" s="304"/>
      <c r="Y130" s="304"/>
      <c r="Z130" s="304"/>
      <c r="AA130" s="304"/>
      <c r="AB130" s="304"/>
      <c r="AC130" s="304"/>
      <c r="AD130" s="304"/>
      <c r="AE130" s="304"/>
      <c r="AF130" s="304"/>
      <c r="AG130" s="304"/>
      <c r="AH130" s="304"/>
      <c r="AI130" s="304"/>
      <c r="AJ130" s="304"/>
      <c r="AK130" s="304"/>
      <c r="AL130" s="306"/>
      <c r="AM130" s="307"/>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row>
    <row r="131" spans="3:68" s="151" customFormat="1" ht="12.75">
      <c r="C131" s="286"/>
      <c r="D131" s="287"/>
      <c r="E131" s="287"/>
      <c r="F131" s="306"/>
      <c r="G131" s="306"/>
      <c r="H131" s="306"/>
      <c r="I131" s="306"/>
      <c r="J131" s="306"/>
      <c r="K131" s="306"/>
      <c r="L131" s="306"/>
      <c r="M131" s="306"/>
      <c r="N131" s="306"/>
      <c r="O131" s="306"/>
      <c r="P131" s="303"/>
      <c r="Q131" s="303"/>
      <c r="R131" s="303"/>
      <c r="S131" s="303"/>
      <c r="T131" s="303"/>
      <c r="U131" s="303"/>
      <c r="V131" s="304"/>
      <c r="W131" s="304"/>
      <c r="X131" s="304"/>
      <c r="Y131" s="304"/>
      <c r="Z131" s="304"/>
      <c r="AA131" s="304"/>
      <c r="AB131" s="304"/>
      <c r="AC131" s="304"/>
      <c r="AD131" s="304"/>
      <c r="AE131" s="304"/>
      <c r="AF131" s="304"/>
      <c r="AG131" s="304"/>
      <c r="AH131" s="304"/>
      <c r="AI131" s="304"/>
      <c r="AJ131" s="304"/>
      <c r="AK131" s="304"/>
      <c r="AL131" s="306"/>
      <c r="AM131" s="307"/>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row>
    <row r="132" spans="3:68" s="151" customFormat="1" ht="12.75">
      <c r="C132" s="286"/>
      <c r="D132" s="287"/>
      <c r="E132" s="287"/>
      <c r="F132" s="306"/>
      <c r="G132" s="306"/>
      <c r="H132" s="306"/>
      <c r="I132" s="306"/>
      <c r="J132" s="306"/>
      <c r="K132" s="306"/>
      <c r="L132" s="306"/>
      <c r="M132" s="306"/>
      <c r="N132" s="306"/>
      <c r="O132" s="306"/>
      <c r="P132" s="303"/>
      <c r="Q132" s="303"/>
      <c r="R132" s="303"/>
      <c r="S132" s="303"/>
      <c r="T132" s="303"/>
      <c r="U132" s="303"/>
      <c r="V132" s="304"/>
      <c r="W132" s="304"/>
      <c r="X132" s="304"/>
      <c r="Y132" s="304"/>
      <c r="Z132" s="304"/>
      <c r="AA132" s="304"/>
      <c r="AB132" s="304"/>
      <c r="AC132" s="304"/>
      <c r="AD132" s="304"/>
      <c r="AE132" s="304"/>
      <c r="AF132" s="304"/>
      <c r="AG132" s="304"/>
      <c r="AH132" s="304"/>
      <c r="AI132" s="304"/>
      <c r="AJ132" s="304"/>
      <c r="AK132" s="304"/>
      <c r="AL132" s="306"/>
      <c r="AM132" s="307"/>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row>
    <row r="133" spans="3:68" s="151" customFormat="1" ht="12.75">
      <c r="C133" s="286"/>
      <c r="D133" s="287"/>
      <c r="E133" s="287"/>
      <c r="F133" s="306"/>
      <c r="G133" s="306"/>
      <c r="H133" s="306"/>
      <c r="I133" s="306"/>
      <c r="J133" s="306"/>
      <c r="K133" s="306"/>
      <c r="L133" s="306"/>
      <c r="M133" s="306"/>
      <c r="N133" s="306"/>
      <c r="O133" s="306"/>
      <c r="P133" s="303"/>
      <c r="Q133" s="303"/>
      <c r="R133" s="303"/>
      <c r="S133" s="303"/>
      <c r="T133" s="303"/>
      <c r="U133" s="303"/>
      <c r="V133" s="304"/>
      <c r="W133" s="304"/>
      <c r="X133" s="304"/>
      <c r="Y133" s="304"/>
      <c r="Z133" s="304"/>
      <c r="AA133" s="304"/>
      <c r="AB133" s="304"/>
      <c r="AC133" s="304"/>
      <c r="AD133" s="304"/>
      <c r="AE133" s="304"/>
      <c r="AF133" s="304"/>
      <c r="AG133" s="304"/>
      <c r="AH133" s="304"/>
      <c r="AI133" s="304"/>
      <c r="AJ133" s="304"/>
      <c r="AK133" s="304"/>
      <c r="AL133" s="306"/>
      <c r="AM133" s="307"/>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row>
    <row r="134" spans="3:68" s="151" customFormat="1" ht="12.75">
      <c r="C134" s="286"/>
      <c r="D134" s="287"/>
      <c r="E134" s="287"/>
      <c r="F134" s="306"/>
      <c r="G134" s="306"/>
      <c r="H134" s="306"/>
      <c r="I134" s="306"/>
      <c r="J134" s="306"/>
      <c r="K134" s="306"/>
      <c r="L134" s="306"/>
      <c r="M134" s="306"/>
      <c r="N134" s="306"/>
      <c r="O134" s="306"/>
      <c r="P134" s="303"/>
      <c r="Q134" s="303"/>
      <c r="R134" s="303"/>
      <c r="S134" s="303"/>
      <c r="T134" s="303"/>
      <c r="U134" s="303"/>
      <c r="V134" s="304"/>
      <c r="W134" s="304"/>
      <c r="X134" s="304"/>
      <c r="Y134" s="304"/>
      <c r="Z134" s="304"/>
      <c r="AA134" s="304"/>
      <c r="AB134" s="304"/>
      <c r="AC134" s="304"/>
      <c r="AD134" s="304"/>
      <c r="AE134" s="304"/>
      <c r="AF134" s="304"/>
      <c r="AG134" s="304"/>
      <c r="AH134" s="304"/>
      <c r="AI134" s="304"/>
      <c r="AJ134" s="304"/>
      <c r="AK134" s="304"/>
      <c r="AL134" s="306"/>
      <c r="AM134" s="307"/>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row>
    <row r="135" spans="2:68" s="151" customFormat="1" ht="12.75">
      <c r="B135" s="149"/>
      <c r="C135" s="288"/>
      <c r="D135" s="287"/>
      <c r="E135" s="287"/>
      <c r="F135" s="306"/>
      <c r="G135" s="306"/>
      <c r="H135" s="306"/>
      <c r="I135" s="306"/>
      <c r="J135" s="306"/>
      <c r="K135" s="306"/>
      <c r="L135" s="306"/>
      <c r="M135" s="306"/>
      <c r="N135" s="306"/>
      <c r="O135" s="306"/>
      <c r="P135" s="303"/>
      <c r="Q135" s="303"/>
      <c r="R135" s="303"/>
      <c r="S135" s="303"/>
      <c r="T135" s="303"/>
      <c r="U135" s="303"/>
      <c r="V135" s="304"/>
      <c r="W135" s="304"/>
      <c r="X135" s="304"/>
      <c r="Y135" s="304"/>
      <c r="Z135" s="304"/>
      <c r="AA135" s="304"/>
      <c r="AB135" s="304"/>
      <c r="AC135" s="304"/>
      <c r="AD135" s="304"/>
      <c r="AE135" s="304"/>
      <c r="AF135" s="304"/>
      <c r="AG135" s="304"/>
      <c r="AH135" s="304"/>
      <c r="AI135" s="304"/>
      <c r="AJ135" s="304"/>
      <c r="AK135" s="304"/>
      <c r="AL135" s="306"/>
      <c r="AM135" s="307"/>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row>
    <row r="136" spans="3:68" s="150" customFormat="1" ht="12.75">
      <c r="C136" s="289"/>
      <c r="D136" s="287"/>
      <c r="E136" s="287"/>
      <c r="F136" s="304"/>
      <c r="G136" s="304"/>
      <c r="H136" s="304"/>
      <c r="I136" s="304"/>
      <c r="J136" s="304"/>
      <c r="K136" s="304"/>
      <c r="L136" s="304"/>
      <c r="M136" s="304"/>
      <c r="N136" s="304"/>
      <c r="O136" s="304"/>
      <c r="P136" s="304"/>
      <c r="Q136" s="304"/>
      <c r="R136" s="304"/>
      <c r="S136" s="304"/>
      <c r="T136" s="304"/>
      <c r="U136" s="304"/>
      <c r="V136" s="304"/>
      <c r="W136" s="304"/>
      <c r="X136" s="304"/>
      <c r="Y136" s="304"/>
      <c r="Z136" s="304"/>
      <c r="AA136" s="304"/>
      <c r="AB136" s="304"/>
      <c r="AC136" s="304"/>
      <c r="AD136" s="304"/>
      <c r="AE136" s="304"/>
      <c r="AF136" s="304"/>
      <c r="AG136" s="304"/>
      <c r="AH136" s="304"/>
      <c r="AI136" s="304"/>
      <c r="AJ136" s="304"/>
      <c r="AK136" s="304"/>
      <c r="AL136" s="304"/>
      <c r="AM136" s="305"/>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row>
    <row r="137" spans="3:68" s="151" customFormat="1" ht="12.75">
      <c r="C137" s="286"/>
      <c r="D137" s="287"/>
      <c r="E137" s="287"/>
      <c r="F137" s="306"/>
      <c r="G137" s="306"/>
      <c r="H137" s="306"/>
      <c r="I137" s="306"/>
      <c r="J137" s="306"/>
      <c r="K137" s="306"/>
      <c r="L137" s="306"/>
      <c r="M137" s="306"/>
      <c r="N137" s="306"/>
      <c r="O137" s="306"/>
      <c r="P137" s="303"/>
      <c r="Q137" s="303"/>
      <c r="R137" s="303"/>
      <c r="S137" s="303"/>
      <c r="T137" s="303"/>
      <c r="U137" s="303"/>
      <c r="V137" s="304"/>
      <c r="W137" s="304"/>
      <c r="X137" s="304"/>
      <c r="Y137" s="304"/>
      <c r="Z137" s="304"/>
      <c r="AA137" s="304"/>
      <c r="AB137" s="304"/>
      <c r="AC137" s="304"/>
      <c r="AD137" s="304"/>
      <c r="AE137" s="304"/>
      <c r="AF137" s="304"/>
      <c r="AG137" s="304"/>
      <c r="AH137" s="304"/>
      <c r="AI137" s="304"/>
      <c r="AJ137" s="304"/>
      <c r="AK137" s="304"/>
      <c r="AL137" s="306"/>
      <c r="AM137" s="307"/>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row>
    <row r="138" spans="3:68" s="151" customFormat="1" ht="12.75">
      <c r="C138" s="286"/>
      <c r="D138" s="287"/>
      <c r="E138" s="287"/>
      <c r="F138" s="306"/>
      <c r="G138" s="306"/>
      <c r="H138" s="306"/>
      <c r="I138" s="306"/>
      <c r="J138" s="306"/>
      <c r="K138" s="306"/>
      <c r="L138" s="306"/>
      <c r="M138" s="306"/>
      <c r="N138" s="306"/>
      <c r="O138" s="306"/>
      <c r="P138" s="303"/>
      <c r="Q138" s="303"/>
      <c r="R138" s="303"/>
      <c r="S138" s="303"/>
      <c r="T138" s="303"/>
      <c r="U138" s="303"/>
      <c r="V138" s="304"/>
      <c r="W138" s="304"/>
      <c r="X138" s="304"/>
      <c r="Y138" s="304"/>
      <c r="Z138" s="304"/>
      <c r="AA138" s="304"/>
      <c r="AB138" s="304"/>
      <c r="AC138" s="304"/>
      <c r="AD138" s="304"/>
      <c r="AE138" s="304"/>
      <c r="AF138" s="304"/>
      <c r="AG138" s="304"/>
      <c r="AH138" s="304"/>
      <c r="AI138" s="304"/>
      <c r="AJ138" s="304"/>
      <c r="AK138" s="304"/>
      <c r="AL138" s="306"/>
      <c r="AM138" s="307"/>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row>
    <row r="139" spans="3:68" s="151" customFormat="1" ht="12.75">
      <c r="C139" s="286"/>
      <c r="D139" s="287"/>
      <c r="E139" s="287"/>
      <c r="F139" s="306"/>
      <c r="G139" s="306"/>
      <c r="H139" s="306"/>
      <c r="I139" s="306"/>
      <c r="J139" s="306"/>
      <c r="K139" s="306"/>
      <c r="L139" s="306"/>
      <c r="M139" s="306"/>
      <c r="N139" s="306"/>
      <c r="O139" s="306"/>
      <c r="P139" s="303"/>
      <c r="Q139" s="303"/>
      <c r="R139" s="303"/>
      <c r="S139" s="303"/>
      <c r="T139" s="303"/>
      <c r="U139" s="303"/>
      <c r="V139" s="304"/>
      <c r="W139" s="304"/>
      <c r="X139" s="304"/>
      <c r="Y139" s="304"/>
      <c r="Z139" s="304"/>
      <c r="AA139" s="304"/>
      <c r="AB139" s="304"/>
      <c r="AC139" s="304"/>
      <c r="AD139" s="304"/>
      <c r="AE139" s="304"/>
      <c r="AF139" s="304"/>
      <c r="AG139" s="304"/>
      <c r="AH139" s="304"/>
      <c r="AI139" s="304"/>
      <c r="AJ139" s="304"/>
      <c r="AK139" s="304"/>
      <c r="AL139" s="306"/>
      <c r="AM139" s="307"/>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row>
    <row r="140" spans="3:68" s="151" customFormat="1" ht="12.75">
      <c r="C140" s="286"/>
      <c r="D140" s="287"/>
      <c r="E140" s="287"/>
      <c r="F140" s="306"/>
      <c r="G140" s="306"/>
      <c r="H140" s="306"/>
      <c r="I140" s="306"/>
      <c r="J140" s="306"/>
      <c r="K140" s="306"/>
      <c r="L140" s="306"/>
      <c r="M140" s="306"/>
      <c r="N140" s="306"/>
      <c r="O140" s="306"/>
      <c r="P140" s="303"/>
      <c r="Q140" s="303"/>
      <c r="R140" s="303"/>
      <c r="S140" s="303"/>
      <c r="T140" s="303"/>
      <c r="U140" s="303"/>
      <c r="V140" s="304"/>
      <c r="W140" s="304"/>
      <c r="X140" s="304"/>
      <c r="Y140" s="304"/>
      <c r="Z140" s="304"/>
      <c r="AA140" s="304"/>
      <c r="AB140" s="304"/>
      <c r="AC140" s="304"/>
      <c r="AD140" s="304"/>
      <c r="AE140" s="304"/>
      <c r="AF140" s="304"/>
      <c r="AG140" s="304"/>
      <c r="AH140" s="304"/>
      <c r="AI140" s="304"/>
      <c r="AJ140" s="304"/>
      <c r="AK140" s="304"/>
      <c r="AL140" s="306"/>
      <c r="AM140" s="307"/>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row>
    <row r="141" spans="3:68" s="151" customFormat="1" ht="12.75">
      <c r="C141" s="286"/>
      <c r="D141" s="287"/>
      <c r="E141" s="287"/>
      <c r="F141" s="306"/>
      <c r="G141" s="306"/>
      <c r="H141" s="306"/>
      <c r="I141" s="306"/>
      <c r="J141" s="306"/>
      <c r="K141" s="306"/>
      <c r="L141" s="306"/>
      <c r="M141" s="306"/>
      <c r="N141" s="306"/>
      <c r="O141" s="306"/>
      <c r="P141" s="303"/>
      <c r="Q141" s="303"/>
      <c r="R141" s="303"/>
      <c r="S141" s="303"/>
      <c r="T141" s="303"/>
      <c r="U141" s="303"/>
      <c r="V141" s="304"/>
      <c r="W141" s="304"/>
      <c r="X141" s="304"/>
      <c r="Y141" s="304"/>
      <c r="Z141" s="304"/>
      <c r="AA141" s="304"/>
      <c r="AB141" s="304"/>
      <c r="AC141" s="304"/>
      <c r="AD141" s="304"/>
      <c r="AE141" s="304"/>
      <c r="AF141" s="304"/>
      <c r="AG141" s="304"/>
      <c r="AH141" s="304"/>
      <c r="AI141" s="304"/>
      <c r="AJ141" s="304"/>
      <c r="AK141" s="304"/>
      <c r="AL141" s="306"/>
      <c r="AM141" s="307"/>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row>
    <row r="142" spans="3:68" s="151" customFormat="1" ht="12.75">
      <c r="C142" s="286"/>
      <c r="D142" s="287"/>
      <c r="E142" s="287"/>
      <c r="F142" s="306"/>
      <c r="G142" s="306"/>
      <c r="H142" s="306"/>
      <c r="I142" s="306"/>
      <c r="J142" s="306"/>
      <c r="K142" s="306"/>
      <c r="L142" s="306"/>
      <c r="M142" s="306"/>
      <c r="N142" s="306"/>
      <c r="O142" s="306"/>
      <c r="P142" s="303"/>
      <c r="Q142" s="303"/>
      <c r="R142" s="303"/>
      <c r="S142" s="303"/>
      <c r="T142" s="303"/>
      <c r="U142" s="303"/>
      <c r="V142" s="304"/>
      <c r="W142" s="304"/>
      <c r="X142" s="304"/>
      <c r="Y142" s="304"/>
      <c r="Z142" s="304"/>
      <c r="AA142" s="304"/>
      <c r="AB142" s="304"/>
      <c r="AC142" s="304"/>
      <c r="AD142" s="304"/>
      <c r="AE142" s="304"/>
      <c r="AF142" s="304"/>
      <c r="AG142" s="304"/>
      <c r="AH142" s="304"/>
      <c r="AI142" s="304"/>
      <c r="AJ142" s="304"/>
      <c r="AK142" s="304"/>
      <c r="AL142" s="306"/>
      <c r="AM142" s="307"/>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row>
    <row r="143" spans="3:68" s="151" customFormat="1" ht="12.75">
      <c r="C143" s="286"/>
      <c r="D143" s="287"/>
      <c r="E143" s="287"/>
      <c r="F143" s="306"/>
      <c r="G143" s="306"/>
      <c r="H143" s="306"/>
      <c r="I143" s="306"/>
      <c r="J143" s="306"/>
      <c r="K143" s="306"/>
      <c r="L143" s="306"/>
      <c r="M143" s="306"/>
      <c r="N143" s="306"/>
      <c r="O143" s="306"/>
      <c r="P143" s="303"/>
      <c r="Q143" s="303"/>
      <c r="R143" s="303"/>
      <c r="S143" s="303"/>
      <c r="T143" s="303"/>
      <c r="U143" s="303"/>
      <c r="V143" s="304"/>
      <c r="W143" s="304"/>
      <c r="X143" s="304"/>
      <c r="Y143" s="304"/>
      <c r="Z143" s="304"/>
      <c r="AA143" s="304"/>
      <c r="AB143" s="304"/>
      <c r="AC143" s="304"/>
      <c r="AD143" s="304"/>
      <c r="AE143" s="304"/>
      <c r="AF143" s="304"/>
      <c r="AG143" s="304"/>
      <c r="AH143" s="304"/>
      <c r="AI143" s="304"/>
      <c r="AJ143" s="304"/>
      <c r="AK143" s="304"/>
      <c r="AL143" s="306"/>
      <c r="AM143" s="307"/>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row>
    <row r="144" spans="3:68" s="151" customFormat="1" ht="12.75">
      <c r="C144" s="286"/>
      <c r="D144" s="287"/>
      <c r="E144" s="287"/>
      <c r="F144" s="306"/>
      <c r="G144" s="306"/>
      <c r="H144" s="306"/>
      <c r="I144" s="306"/>
      <c r="J144" s="306"/>
      <c r="K144" s="306"/>
      <c r="L144" s="306"/>
      <c r="M144" s="306"/>
      <c r="N144" s="306"/>
      <c r="O144" s="306"/>
      <c r="P144" s="303"/>
      <c r="Q144" s="303"/>
      <c r="R144" s="303"/>
      <c r="S144" s="303"/>
      <c r="T144" s="303"/>
      <c r="U144" s="303"/>
      <c r="V144" s="304"/>
      <c r="W144" s="304"/>
      <c r="X144" s="304"/>
      <c r="Y144" s="304"/>
      <c r="Z144" s="304"/>
      <c r="AA144" s="304"/>
      <c r="AB144" s="304"/>
      <c r="AC144" s="304"/>
      <c r="AD144" s="304"/>
      <c r="AE144" s="304"/>
      <c r="AF144" s="304"/>
      <c r="AG144" s="304"/>
      <c r="AH144" s="304"/>
      <c r="AI144" s="304"/>
      <c r="AJ144" s="304"/>
      <c r="AK144" s="304"/>
      <c r="AL144" s="306"/>
      <c r="AM144" s="307"/>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row>
    <row r="145" spans="3:68" s="151" customFormat="1" ht="12.75">
      <c r="C145" s="286"/>
      <c r="D145" s="287"/>
      <c r="E145" s="287"/>
      <c r="F145" s="306"/>
      <c r="G145" s="306"/>
      <c r="H145" s="306"/>
      <c r="I145" s="306"/>
      <c r="J145" s="306"/>
      <c r="K145" s="306"/>
      <c r="L145" s="306"/>
      <c r="M145" s="306"/>
      <c r="N145" s="306"/>
      <c r="O145" s="306"/>
      <c r="P145" s="303"/>
      <c r="Q145" s="303"/>
      <c r="R145" s="303"/>
      <c r="S145" s="303"/>
      <c r="T145" s="303"/>
      <c r="U145" s="303"/>
      <c r="V145" s="304"/>
      <c r="W145" s="304"/>
      <c r="X145" s="304"/>
      <c r="Y145" s="304"/>
      <c r="Z145" s="304"/>
      <c r="AA145" s="304"/>
      <c r="AB145" s="304"/>
      <c r="AC145" s="304"/>
      <c r="AD145" s="304"/>
      <c r="AE145" s="304"/>
      <c r="AF145" s="304"/>
      <c r="AG145" s="304"/>
      <c r="AH145" s="304"/>
      <c r="AI145" s="304"/>
      <c r="AJ145" s="304"/>
      <c r="AK145" s="304"/>
      <c r="AL145" s="306"/>
      <c r="AM145" s="307"/>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row>
    <row r="146" spans="3:68" s="151" customFormat="1" ht="12.75">
      <c r="C146" s="286"/>
      <c r="D146" s="287"/>
      <c r="E146" s="287"/>
      <c r="F146" s="306"/>
      <c r="G146" s="306"/>
      <c r="H146" s="306"/>
      <c r="I146" s="306"/>
      <c r="J146" s="306"/>
      <c r="K146" s="306"/>
      <c r="L146" s="306"/>
      <c r="M146" s="306"/>
      <c r="N146" s="306"/>
      <c r="O146" s="306"/>
      <c r="P146" s="303"/>
      <c r="Q146" s="303"/>
      <c r="R146" s="303"/>
      <c r="S146" s="303"/>
      <c r="T146" s="303"/>
      <c r="U146" s="303"/>
      <c r="V146" s="304"/>
      <c r="W146" s="304"/>
      <c r="X146" s="304"/>
      <c r="Y146" s="304"/>
      <c r="Z146" s="304"/>
      <c r="AA146" s="304"/>
      <c r="AB146" s="304"/>
      <c r="AC146" s="304"/>
      <c r="AD146" s="304"/>
      <c r="AE146" s="304"/>
      <c r="AF146" s="304"/>
      <c r="AG146" s="304"/>
      <c r="AH146" s="304"/>
      <c r="AI146" s="304"/>
      <c r="AJ146" s="304"/>
      <c r="AK146" s="304"/>
      <c r="AL146" s="306"/>
      <c r="AM146" s="307"/>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row>
    <row r="147" spans="3:68" s="151" customFormat="1" ht="12.75">
      <c r="C147" s="286"/>
      <c r="D147" s="287"/>
      <c r="E147" s="287"/>
      <c r="F147" s="306"/>
      <c r="G147" s="306"/>
      <c r="H147" s="306"/>
      <c r="I147" s="306"/>
      <c r="J147" s="306"/>
      <c r="K147" s="306"/>
      <c r="L147" s="306"/>
      <c r="M147" s="306"/>
      <c r="N147" s="306"/>
      <c r="O147" s="306"/>
      <c r="P147" s="303"/>
      <c r="Q147" s="303"/>
      <c r="R147" s="303"/>
      <c r="S147" s="303"/>
      <c r="T147" s="303"/>
      <c r="U147" s="303"/>
      <c r="V147" s="304"/>
      <c r="W147" s="304"/>
      <c r="X147" s="304"/>
      <c r="Y147" s="304"/>
      <c r="Z147" s="304"/>
      <c r="AA147" s="304"/>
      <c r="AB147" s="304"/>
      <c r="AC147" s="304"/>
      <c r="AD147" s="304"/>
      <c r="AE147" s="304"/>
      <c r="AF147" s="304"/>
      <c r="AG147" s="304"/>
      <c r="AH147" s="304"/>
      <c r="AI147" s="304"/>
      <c r="AJ147" s="304"/>
      <c r="AK147" s="304"/>
      <c r="AL147" s="306"/>
      <c r="AM147" s="307"/>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row>
    <row r="148" spans="3:68" s="151" customFormat="1" ht="12.75">
      <c r="C148" s="286"/>
      <c r="D148" s="287"/>
      <c r="E148" s="287"/>
      <c r="F148" s="306"/>
      <c r="G148" s="306"/>
      <c r="H148" s="306"/>
      <c r="I148" s="306"/>
      <c r="J148" s="306"/>
      <c r="K148" s="306"/>
      <c r="L148" s="306"/>
      <c r="M148" s="306"/>
      <c r="N148" s="306"/>
      <c r="O148" s="306"/>
      <c r="P148" s="303"/>
      <c r="Q148" s="303"/>
      <c r="R148" s="303"/>
      <c r="S148" s="303"/>
      <c r="T148" s="303"/>
      <c r="U148" s="303"/>
      <c r="V148" s="304"/>
      <c r="W148" s="304"/>
      <c r="X148" s="304"/>
      <c r="Y148" s="304"/>
      <c r="Z148" s="304"/>
      <c r="AA148" s="304"/>
      <c r="AB148" s="304"/>
      <c r="AC148" s="304"/>
      <c r="AD148" s="304"/>
      <c r="AE148" s="304"/>
      <c r="AF148" s="304"/>
      <c r="AG148" s="304"/>
      <c r="AH148" s="304"/>
      <c r="AI148" s="304"/>
      <c r="AJ148" s="304"/>
      <c r="AK148" s="304"/>
      <c r="AL148" s="306"/>
      <c r="AM148" s="307"/>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row>
    <row r="149" spans="3:68" s="149" customFormat="1" ht="12.75">
      <c r="C149" s="288"/>
      <c r="D149" s="287"/>
      <c r="E149" s="287"/>
      <c r="F149" s="303"/>
      <c r="G149" s="303"/>
      <c r="H149" s="303"/>
      <c r="I149" s="303"/>
      <c r="J149" s="303"/>
      <c r="K149" s="303"/>
      <c r="L149" s="303"/>
      <c r="M149" s="303"/>
      <c r="N149" s="303"/>
      <c r="O149" s="303"/>
      <c r="P149" s="303"/>
      <c r="Q149" s="303"/>
      <c r="R149" s="303"/>
      <c r="S149" s="303"/>
      <c r="T149" s="303"/>
      <c r="U149" s="303"/>
      <c r="V149" s="304"/>
      <c r="W149" s="304"/>
      <c r="X149" s="304"/>
      <c r="Y149" s="304"/>
      <c r="Z149" s="304"/>
      <c r="AA149" s="304"/>
      <c r="AB149" s="304"/>
      <c r="AC149" s="304"/>
      <c r="AD149" s="304"/>
      <c r="AE149" s="304"/>
      <c r="AF149" s="304"/>
      <c r="AG149" s="304"/>
      <c r="AH149" s="304"/>
      <c r="AI149" s="304"/>
      <c r="AJ149" s="304"/>
      <c r="AK149" s="304"/>
      <c r="AL149" s="303"/>
      <c r="AM149" s="314"/>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row>
    <row r="150" spans="3:68" s="151" customFormat="1" ht="12.75">
      <c r="C150" s="286"/>
      <c r="D150" s="287"/>
      <c r="E150" s="287"/>
      <c r="F150" s="306"/>
      <c r="G150" s="306"/>
      <c r="H150" s="306"/>
      <c r="I150" s="306"/>
      <c r="J150" s="306"/>
      <c r="K150" s="306"/>
      <c r="L150" s="306"/>
      <c r="M150" s="306"/>
      <c r="N150" s="306"/>
      <c r="O150" s="306"/>
      <c r="P150" s="303"/>
      <c r="Q150" s="303"/>
      <c r="R150" s="303"/>
      <c r="S150" s="303"/>
      <c r="T150" s="303"/>
      <c r="U150" s="303"/>
      <c r="V150" s="304"/>
      <c r="W150" s="304"/>
      <c r="X150" s="304"/>
      <c r="Y150" s="304"/>
      <c r="Z150" s="304"/>
      <c r="AA150" s="304"/>
      <c r="AB150" s="304"/>
      <c r="AC150" s="304"/>
      <c r="AD150" s="304"/>
      <c r="AE150" s="304"/>
      <c r="AF150" s="304"/>
      <c r="AG150" s="304"/>
      <c r="AH150" s="304"/>
      <c r="AI150" s="304"/>
      <c r="AJ150" s="304"/>
      <c r="AK150" s="304"/>
      <c r="AL150" s="306"/>
      <c r="AM150" s="307"/>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row>
    <row r="151" spans="3:68" s="151" customFormat="1" ht="12.75">
      <c r="C151" s="286"/>
      <c r="D151" s="287"/>
      <c r="E151" s="287"/>
      <c r="F151" s="306"/>
      <c r="G151" s="306"/>
      <c r="H151" s="306"/>
      <c r="I151" s="306"/>
      <c r="J151" s="306"/>
      <c r="K151" s="306"/>
      <c r="L151" s="306"/>
      <c r="M151" s="306"/>
      <c r="N151" s="306"/>
      <c r="O151" s="306"/>
      <c r="P151" s="303"/>
      <c r="Q151" s="303"/>
      <c r="R151" s="303"/>
      <c r="S151" s="303"/>
      <c r="T151" s="303"/>
      <c r="U151" s="303"/>
      <c r="V151" s="304"/>
      <c r="W151" s="304"/>
      <c r="X151" s="304"/>
      <c r="Y151" s="304"/>
      <c r="Z151" s="304"/>
      <c r="AA151" s="304"/>
      <c r="AB151" s="304"/>
      <c r="AC151" s="304"/>
      <c r="AD151" s="304"/>
      <c r="AE151" s="304"/>
      <c r="AF151" s="304"/>
      <c r="AG151" s="304"/>
      <c r="AH151" s="304"/>
      <c r="AI151" s="304"/>
      <c r="AJ151" s="304"/>
      <c r="AK151" s="304"/>
      <c r="AL151" s="306"/>
      <c r="AM151" s="307"/>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row>
    <row r="152" spans="3:68" s="151" customFormat="1" ht="12.75">
      <c r="C152" s="286"/>
      <c r="D152" s="287"/>
      <c r="E152" s="287"/>
      <c r="F152" s="306"/>
      <c r="G152" s="306"/>
      <c r="H152" s="306"/>
      <c r="I152" s="306"/>
      <c r="J152" s="306"/>
      <c r="K152" s="306"/>
      <c r="L152" s="306"/>
      <c r="M152" s="306"/>
      <c r="N152" s="306"/>
      <c r="O152" s="306"/>
      <c r="P152" s="303"/>
      <c r="Q152" s="303"/>
      <c r="R152" s="303"/>
      <c r="S152" s="303"/>
      <c r="T152" s="303"/>
      <c r="U152" s="303"/>
      <c r="V152" s="304"/>
      <c r="W152" s="304"/>
      <c r="X152" s="304"/>
      <c r="Y152" s="304"/>
      <c r="Z152" s="304"/>
      <c r="AA152" s="304"/>
      <c r="AB152" s="304"/>
      <c r="AC152" s="304"/>
      <c r="AD152" s="304"/>
      <c r="AE152" s="304"/>
      <c r="AF152" s="304"/>
      <c r="AG152" s="304"/>
      <c r="AH152" s="304"/>
      <c r="AI152" s="304"/>
      <c r="AJ152" s="304"/>
      <c r="AK152" s="304"/>
      <c r="AL152" s="306"/>
      <c r="AM152" s="307"/>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row>
    <row r="153" spans="3:68" s="151" customFormat="1" ht="12.75">
      <c r="C153" s="286"/>
      <c r="D153" s="287"/>
      <c r="E153" s="287"/>
      <c r="F153" s="306"/>
      <c r="G153" s="306"/>
      <c r="H153" s="306"/>
      <c r="I153" s="306"/>
      <c r="J153" s="306"/>
      <c r="K153" s="306"/>
      <c r="L153" s="306"/>
      <c r="M153" s="306"/>
      <c r="N153" s="306"/>
      <c r="O153" s="306"/>
      <c r="P153" s="303"/>
      <c r="Q153" s="303"/>
      <c r="R153" s="303"/>
      <c r="S153" s="303"/>
      <c r="T153" s="303"/>
      <c r="U153" s="303"/>
      <c r="V153" s="304"/>
      <c r="W153" s="304"/>
      <c r="X153" s="304"/>
      <c r="Y153" s="304"/>
      <c r="Z153" s="304"/>
      <c r="AA153" s="304"/>
      <c r="AB153" s="304"/>
      <c r="AC153" s="304"/>
      <c r="AD153" s="304"/>
      <c r="AE153" s="304"/>
      <c r="AF153" s="304"/>
      <c r="AG153" s="304"/>
      <c r="AH153" s="304"/>
      <c r="AI153" s="304"/>
      <c r="AJ153" s="304"/>
      <c r="AK153" s="304"/>
      <c r="AL153" s="306"/>
      <c r="AM153" s="307"/>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row>
    <row r="154" spans="3:68" s="151" customFormat="1" ht="12.75">
      <c r="C154" s="286"/>
      <c r="D154" s="287"/>
      <c r="E154" s="287"/>
      <c r="F154" s="306"/>
      <c r="G154" s="306"/>
      <c r="H154" s="306"/>
      <c r="I154" s="306"/>
      <c r="J154" s="306"/>
      <c r="K154" s="306"/>
      <c r="L154" s="306"/>
      <c r="M154" s="306"/>
      <c r="N154" s="306"/>
      <c r="O154" s="306"/>
      <c r="P154" s="303"/>
      <c r="Q154" s="303"/>
      <c r="R154" s="303"/>
      <c r="S154" s="303"/>
      <c r="T154" s="303"/>
      <c r="U154" s="303"/>
      <c r="V154" s="304"/>
      <c r="W154" s="304"/>
      <c r="X154" s="304"/>
      <c r="Y154" s="304"/>
      <c r="Z154" s="304"/>
      <c r="AA154" s="304"/>
      <c r="AB154" s="304"/>
      <c r="AC154" s="304"/>
      <c r="AD154" s="304"/>
      <c r="AE154" s="304"/>
      <c r="AF154" s="304"/>
      <c r="AG154" s="304"/>
      <c r="AH154" s="304"/>
      <c r="AI154" s="304"/>
      <c r="AJ154" s="304"/>
      <c r="AK154" s="304"/>
      <c r="AL154" s="306"/>
      <c r="AM154" s="307"/>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row>
    <row r="155" spans="3:68" s="151" customFormat="1" ht="12.75">
      <c r="C155" s="286"/>
      <c r="D155" s="287"/>
      <c r="E155" s="287"/>
      <c r="F155" s="306"/>
      <c r="G155" s="306"/>
      <c r="H155" s="306"/>
      <c r="I155" s="306"/>
      <c r="J155" s="306"/>
      <c r="K155" s="306"/>
      <c r="L155" s="306"/>
      <c r="M155" s="306"/>
      <c r="N155" s="306"/>
      <c r="O155" s="306"/>
      <c r="P155" s="303"/>
      <c r="Q155" s="303"/>
      <c r="R155" s="303"/>
      <c r="S155" s="303"/>
      <c r="T155" s="303"/>
      <c r="U155" s="303"/>
      <c r="V155" s="304"/>
      <c r="W155" s="304"/>
      <c r="X155" s="304"/>
      <c r="Y155" s="304"/>
      <c r="Z155" s="304"/>
      <c r="AA155" s="304"/>
      <c r="AB155" s="304"/>
      <c r="AC155" s="304"/>
      <c r="AD155" s="304"/>
      <c r="AE155" s="304"/>
      <c r="AF155" s="304"/>
      <c r="AG155" s="304"/>
      <c r="AH155" s="304"/>
      <c r="AI155" s="304"/>
      <c r="AJ155" s="304"/>
      <c r="AK155" s="304"/>
      <c r="AL155" s="306"/>
      <c r="AM155" s="307"/>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row>
    <row r="156" spans="3:68" s="151" customFormat="1" ht="12.75">
      <c r="C156" s="286"/>
      <c r="D156" s="287"/>
      <c r="E156" s="287"/>
      <c r="F156" s="306"/>
      <c r="G156" s="306"/>
      <c r="H156" s="306"/>
      <c r="I156" s="306"/>
      <c r="J156" s="306"/>
      <c r="K156" s="306"/>
      <c r="L156" s="306"/>
      <c r="M156" s="306"/>
      <c r="N156" s="306"/>
      <c r="O156" s="306"/>
      <c r="P156" s="303"/>
      <c r="Q156" s="303"/>
      <c r="R156" s="303"/>
      <c r="S156" s="303"/>
      <c r="T156" s="303"/>
      <c r="U156" s="303"/>
      <c r="V156" s="304"/>
      <c r="W156" s="304"/>
      <c r="X156" s="304"/>
      <c r="Y156" s="304"/>
      <c r="Z156" s="304"/>
      <c r="AA156" s="304"/>
      <c r="AB156" s="304"/>
      <c r="AC156" s="304"/>
      <c r="AD156" s="304"/>
      <c r="AE156" s="304"/>
      <c r="AF156" s="304"/>
      <c r="AG156" s="304"/>
      <c r="AH156" s="304"/>
      <c r="AI156" s="304"/>
      <c r="AJ156" s="304"/>
      <c r="AK156" s="304"/>
      <c r="AL156" s="306"/>
      <c r="AM156" s="307"/>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row>
    <row r="157" spans="3:68" s="151" customFormat="1" ht="12.75">
      <c r="C157" s="286"/>
      <c r="D157" s="287"/>
      <c r="E157" s="287"/>
      <c r="F157" s="306"/>
      <c r="G157" s="306"/>
      <c r="H157" s="306"/>
      <c r="I157" s="306"/>
      <c r="J157" s="306"/>
      <c r="K157" s="306"/>
      <c r="L157" s="306"/>
      <c r="M157" s="306"/>
      <c r="N157" s="306"/>
      <c r="O157" s="306"/>
      <c r="P157" s="303"/>
      <c r="Q157" s="303"/>
      <c r="R157" s="303"/>
      <c r="S157" s="303"/>
      <c r="T157" s="303"/>
      <c r="U157" s="303"/>
      <c r="V157" s="304"/>
      <c r="W157" s="304"/>
      <c r="X157" s="304"/>
      <c r="Y157" s="304"/>
      <c r="Z157" s="304"/>
      <c r="AA157" s="304"/>
      <c r="AB157" s="304"/>
      <c r="AC157" s="304"/>
      <c r="AD157" s="304"/>
      <c r="AE157" s="304"/>
      <c r="AF157" s="304"/>
      <c r="AG157" s="304"/>
      <c r="AH157" s="304"/>
      <c r="AI157" s="304"/>
      <c r="AJ157" s="304"/>
      <c r="AK157" s="304"/>
      <c r="AL157" s="306"/>
      <c r="AM157" s="307"/>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row>
    <row r="158" spans="3:68" s="151" customFormat="1" ht="12.75">
      <c r="C158" s="286"/>
      <c r="D158" s="287"/>
      <c r="E158" s="287"/>
      <c r="F158" s="306"/>
      <c r="G158" s="306"/>
      <c r="H158" s="306"/>
      <c r="I158" s="306"/>
      <c r="J158" s="306"/>
      <c r="K158" s="306"/>
      <c r="L158" s="306"/>
      <c r="M158" s="306"/>
      <c r="N158" s="306"/>
      <c r="O158" s="306"/>
      <c r="P158" s="303"/>
      <c r="Q158" s="303"/>
      <c r="R158" s="303"/>
      <c r="S158" s="303"/>
      <c r="T158" s="303"/>
      <c r="U158" s="303"/>
      <c r="V158" s="304"/>
      <c r="W158" s="304"/>
      <c r="X158" s="304"/>
      <c r="Y158" s="304"/>
      <c r="Z158" s="304"/>
      <c r="AA158" s="304"/>
      <c r="AB158" s="304"/>
      <c r="AC158" s="304"/>
      <c r="AD158" s="304"/>
      <c r="AE158" s="304"/>
      <c r="AF158" s="304"/>
      <c r="AG158" s="304"/>
      <c r="AH158" s="304"/>
      <c r="AI158" s="304"/>
      <c r="AJ158" s="304"/>
      <c r="AK158" s="304"/>
      <c r="AL158" s="306"/>
      <c r="AM158" s="307"/>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row>
    <row r="159" spans="3:68" s="151" customFormat="1" ht="12.75">
      <c r="C159" s="286"/>
      <c r="D159" s="287"/>
      <c r="E159" s="287"/>
      <c r="F159" s="306"/>
      <c r="G159" s="306"/>
      <c r="H159" s="306"/>
      <c r="I159" s="306"/>
      <c r="J159" s="306"/>
      <c r="K159" s="306"/>
      <c r="L159" s="306"/>
      <c r="M159" s="306"/>
      <c r="N159" s="306"/>
      <c r="O159" s="306"/>
      <c r="P159" s="303"/>
      <c r="Q159" s="303"/>
      <c r="R159" s="303"/>
      <c r="S159" s="303"/>
      <c r="T159" s="303"/>
      <c r="U159" s="303"/>
      <c r="V159" s="304"/>
      <c r="W159" s="304"/>
      <c r="X159" s="304"/>
      <c r="Y159" s="304"/>
      <c r="Z159" s="304"/>
      <c r="AA159" s="304"/>
      <c r="AB159" s="304"/>
      <c r="AC159" s="304"/>
      <c r="AD159" s="304"/>
      <c r="AE159" s="304"/>
      <c r="AF159" s="304"/>
      <c r="AG159" s="304"/>
      <c r="AH159" s="304"/>
      <c r="AI159" s="304"/>
      <c r="AJ159" s="304"/>
      <c r="AK159" s="304"/>
      <c r="AL159" s="306"/>
      <c r="AM159" s="307"/>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row>
    <row r="160" spans="3:68" s="151" customFormat="1" ht="12.75">
      <c r="C160" s="286"/>
      <c r="D160" s="287"/>
      <c r="E160" s="287"/>
      <c r="F160" s="306"/>
      <c r="G160" s="306"/>
      <c r="H160" s="306"/>
      <c r="I160" s="306"/>
      <c r="J160" s="306"/>
      <c r="K160" s="306"/>
      <c r="L160" s="306"/>
      <c r="M160" s="306"/>
      <c r="N160" s="306"/>
      <c r="O160" s="306"/>
      <c r="P160" s="303"/>
      <c r="Q160" s="303"/>
      <c r="R160" s="303"/>
      <c r="S160" s="303"/>
      <c r="T160" s="303"/>
      <c r="U160" s="303"/>
      <c r="V160" s="304"/>
      <c r="W160" s="304"/>
      <c r="X160" s="304"/>
      <c r="Y160" s="304"/>
      <c r="Z160" s="304"/>
      <c r="AA160" s="304"/>
      <c r="AB160" s="304"/>
      <c r="AC160" s="304"/>
      <c r="AD160" s="304"/>
      <c r="AE160" s="304"/>
      <c r="AF160" s="304"/>
      <c r="AG160" s="304"/>
      <c r="AH160" s="304"/>
      <c r="AI160" s="304"/>
      <c r="AJ160" s="304"/>
      <c r="AK160" s="304"/>
      <c r="AL160" s="306"/>
      <c r="AM160" s="307"/>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row>
    <row r="161" spans="3:68" s="151" customFormat="1" ht="12.75">
      <c r="C161" s="286"/>
      <c r="D161" s="287"/>
      <c r="E161" s="287"/>
      <c r="F161" s="306"/>
      <c r="G161" s="306"/>
      <c r="H161" s="306"/>
      <c r="I161" s="306"/>
      <c r="J161" s="306"/>
      <c r="K161" s="306"/>
      <c r="L161" s="306"/>
      <c r="M161" s="306"/>
      <c r="N161" s="306"/>
      <c r="O161" s="306"/>
      <c r="P161" s="303"/>
      <c r="Q161" s="303"/>
      <c r="R161" s="303"/>
      <c r="S161" s="303"/>
      <c r="T161" s="303"/>
      <c r="U161" s="303"/>
      <c r="V161" s="304"/>
      <c r="W161" s="304"/>
      <c r="X161" s="304"/>
      <c r="Y161" s="304"/>
      <c r="Z161" s="304"/>
      <c r="AA161" s="304"/>
      <c r="AB161" s="304"/>
      <c r="AC161" s="304"/>
      <c r="AD161" s="304"/>
      <c r="AE161" s="304"/>
      <c r="AF161" s="304"/>
      <c r="AG161" s="304"/>
      <c r="AH161" s="304"/>
      <c r="AI161" s="304"/>
      <c r="AJ161" s="304"/>
      <c r="AK161" s="304"/>
      <c r="AL161" s="306"/>
      <c r="AM161" s="307"/>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row>
    <row r="162" spans="3:68" s="151" customFormat="1" ht="12.75">
      <c r="C162" s="286"/>
      <c r="D162" s="287"/>
      <c r="E162" s="287"/>
      <c r="F162" s="306"/>
      <c r="G162" s="306"/>
      <c r="H162" s="306"/>
      <c r="I162" s="306"/>
      <c r="J162" s="306"/>
      <c r="K162" s="306"/>
      <c r="L162" s="306"/>
      <c r="M162" s="306"/>
      <c r="N162" s="306"/>
      <c r="O162" s="306"/>
      <c r="P162" s="303"/>
      <c r="Q162" s="303"/>
      <c r="R162" s="303"/>
      <c r="S162" s="303"/>
      <c r="T162" s="303"/>
      <c r="U162" s="303"/>
      <c r="V162" s="304"/>
      <c r="W162" s="304"/>
      <c r="X162" s="304"/>
      <c r="Y162" s="304"/>
      <c r="Z162" s="304"/>
      <c r="AA162" s="304"/>
      <c r="AB162" s="304"/>
      <c r="AC162" s="304"/>
      <c r="AD162" s="304"/>
      <c r="AE162" s="304"/>
      <c r="AF162" s="304"/>
      <c r="AG162" s="304"/>
      <c r="AH162" s="304"/>
      <c r="AI162" s="304"/>
      <c r="AJ162" s="304"/>
      <c r="AK162" s="304"/>
      <c r="AL162" s="306"/>
      <c r="AM162" s="307"/>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row>
    <row r="163" spans="3:68" s="151" customFormat="1" ht="12.75">
      <c r="C163" s="286"/>
      <c r="D163" s="287"/>
      <c r="E163" s="287"/>
      <c r="F163" s="306"/>
      <c r="G163" s="306"/>
      <c r="H163" s="306"/>
      <c r="I163" s="306"/>
      <c r="J163" s="306"/>
      <c r="K163" s="306"/>
      <c r="L163" s="306"/>
      <c r="M163" s="306"/>
      <c r="N163" s="306"/>
      <c r="O163" s="306"/>
      <c r="P163" s="303"/>
      <c r="Q163" s="303"/>
      <c r="R163" s="303"/>
      <c r="S163" s="303"/>
      <c r="T163" s="303"/>
      <c r="U163" s="303"/>
      <c r="V163" s="304"/>
      <c r="W163" s="304"/>
      <c r="X163" s="304"/>
      <c r="Y163" s="304"/>
      <c r="Z163" s="304"/>
      <c r="AA163" s="304"/>
      <c r="AB163" s="304"/>
      <c r="AC163" s="304"/>
      <c r="AD163" s="304"/>
      <c r="AE163" s="304"/>
      <c r="AF163" s="304"/>
      <c r="AG163" s="304"/>
      <c r="AH163" s="304"/>
      <c r="AI163" s="304"/>
      <c r="AJ163" s="304"/>
      <c r="AK163" s="304"/>
      <c r="AL163" s="306"/>
      <c r="AM163" s="307"/>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row>
    <row r="164" spans="3:68" s="151" customFormat="1" ht="12.75">
      <c r="C164" s="286"/>
      <c r="D164" s="287"/>
      <c r="E164" s="287"/>
      <c r="F164" s="306"/>
      <c r="G164" s="306"/>
      <c r="H164" s="306"/>
      <c r="I164" s="306"/>
      <c r="J164" s="306"/>
      <c r="K164" s="306"/>
      <c r="L164" s="306"/>
      <c r="M164" s="306"/>
      <c r="N164" s="306"/>
      <c r="O164" s="306"/>
      <c r="P164" s="303"/>
      <c r="Q164" s="303"/>
      <c r="R164" s="303"/>
      <c r="S164" s="303"/>
      <c r="T164" s="303"/>
      <c r="U164" s="303"/>
      <c r="V164" s="304"/>
      <c r="W164" s="304"/>
      <c r="X164" s="304"/>
      <c r="Y164" s="304"/>
      <c r="Z164" s="304"/>
      <c r="AA164" s="304"/>
      <c r="AB164" s="304"/>
      <c r="AC164" s="304"/>
      <c r="AD164" s="304"/>
      <c r="AE164" s="304"/>
      <c r="AF164" s="304"/>
      <c r="AG164" s="304"/>
      <c r="AH164" s="304"/>
      <c r="AI164" s="304"/>
      <c r="AJ164" s="304"/>
      <c r="AK164" s="304"/>
      <c r="AL164" s="306"/>
      <c r="AM164" s="307"/>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row>
    <row r="165" spans="3:68" s="151" customFormat="1" ht="12.75">
      <c r="C165" s="286"/>
      <c r="D165" s="287"/>
      <c r="E165" s="287"/>
      <c r="F165" s="306"/>
      <c r="G165" s="306"/>
      <c r="H165" s="306"/>
      <c r="I165" s="306"/>
      <c r="J165" s="306"/>
      <c r="K165" s="306"/>
      <c r="L165" s="306"/>
      <c r="M165" s="306"/>
      <c r="N165" s="306"/>
      <c r="O165" s="306"/>
      <c r="P165" s="303"/>
      <c r="Q165" s="303"/>
      <c r="R165" s="303"/>
      <c r="S165" s="303"/>
      <c r="T165" s="303"/>
      <c r="U165" s="303"/>
      <c r="V165" s="304"/>
      <c r="W165" s="304"/>
      <c r="X165" s="304"/>
      <c r="Y165" s="304"/>
      <c r="Z165" s="304"/>
      <c r="AA165" s="304"/>
      <c r="AB165" s="304"/>
      <c r="AC165" s="304"/>
      <c r="AD165" s="304"/>
      <c r="AE165" s="304"/>
      <c r="AF165" s="304"/>
      <c r="AG165" s="304"/>
      <c r="AH165" s="304"/>
      <c r="AI165" s="304"/>
      <c r="AJ165" s="304"/>
      <c r="AK165" s="304"/>
      <c r="AL165" s="306"/>
      <c r="AM165" s="307"/>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row>
    <row r="166" spans="3:68" s="151" customFormat="1" ht="12.75">
      <c r="C166" s="286"/>
      <c r="D166" s="287"/>
      <c r="E166" s="287"/>
      <c r="F166" s="306"/>
      <c r="G166" s="306"/>
      <c r="H166" s="306"/>
      <c r="I166" s="306"/>
      <c r="J166" s="306"/>
      <c r="K166" s="306"/>
      <c r="L166" s="306"/>
      <c r="M166" s="306"/>
      <c r="N166" s="306"/>
      <c r="O166" s="306"/>
      <c r="P166" s="303"/>
      <c r="Q166" s="303"/>
      <c r="R166" s="303"/>
      <c r="S166" s="303"/>
      <c r="T166" s="303"/>
      <c r="U166" s="303"/>
      <c r="V166" s="304"/>
      <c r="W166" s="304"/>
      <c r="X166" s="304"/>
      <c r="Y166" s="304"/>
      <c r="Z166" s="304"/>
      <c r="AA166" s="304"/>
      <c r="AB166" s="304"/>
      <c r="AC166" s="304"/>
      <c r="AD166" s="304"/>
      <c r="AE166" s="304"/>
      <c r="AF166" s="304"/>
      <c r="AG166" s="304"/>
      <c r="AH166" s="304"/>
      <c r="AI166" s="304"/>
      <c r="AJ166" s="304"/>
      <c r="AK166" s="304"/>
      <c r="AL166" s="306"/>
      <c r="AM166" s="307"/>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row>
    <row r="167" spans="3:68" s="149" customFormat="1" ht="12.75">
      <c r="C167" s="288"/>
      <c r="D167" s="287"/>
      <c r="E167" s="287"/>
      <c r="F167" s="303"/>
      <c r="G167" s="303"/>
      <c r="H167" s="303"/>
      <c r="I167" s="303"/>
      <c r="J167" s="303"/>
      <c r="K167" s="303"/>
      <c r="L167" s="303"/>
      <c r="M167" s="303"/>
      <c r="N167" s="303"/>
      <c r="O167" s="303"/>
      <c r="P167" s="303"/>
      <c r="Q167" s="303"/>
      <c r="R167" s="303"/>
      <c r="S167" s="303"/>
      <c r="T167" s="303"/>
      <c r="U167" s="303"/>
      <c r="V167" s="304"/>
      <c r="W167" s="304"/>
      <c r="X167" s="304"/>
      <c r="Y167" s="304"/>
      <c r="Z167" s="304"/>
      <c r="AA167" s="304"/>
      <c r="AB167" s="304"/>
      <c r="AC167" s="304"/>
      <c r="AD167" s="304"/>
      <c r="AE167" s="304"/>
      <c r="AF167" s="304"/>
      <c r="AG167" s="304"/>
      <c r="AH167" s="304"/>
      <c r="AI167" s="304"/>
      <c r="AJ167" s="304"/>
      <c r="AK167" s="304"/>
      <c r="AL167" s="303"/>
      <c r="AM167" s="314"/>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row>
    <row r="168" spans="3:68" s="151" customFormat="1" ht="12.75">
      <c r="C168" s="286"/>
      <c r="D168" s="287"/>
      <c r="E168" s="287"/>
      <c r="F168" s="306"/>
      <c r="G168" s="306"/>
      <c r="H168" s="306"/>
      <c r="I168" s="306"/>
      <c r="J168" s="306"/>
      <c r="K168" s="306"/>
      <c r="L168" s="306"/>
      <c r="M168" s="306"/>
      <c r="N168" s="306"/>
      <c r="O168" s="306"/>
      <c r="P168" s="303"/>
      <c r="Q168" s="303"/>
      <c r="R168" s="303"/>
      <c r="S168" s="303"/>
      <c r="T168" s="303"/>
      <c r="U168" s="303"/>
      <c r="V168" s="304"/>
      <c r="W168" s="304"/>
      <c r="X168" s="304"/>
      <c r="Y168" s="304"/>
      <c r="Z168" s="304"/>
      <c r="AA168" s="304"/>
      <c r="AB168" s="304"/>
      <c r="AC168" s="304"/>
      <c r="AD168" s="304"/>
      <c r="AE168" s="304"/>
      <c r="AF168" s="304"/>
      <c r="AG168" s="304"/>
      <c r="AH168" s="304"/>
      <c r="AI168" s="304"/>
      <c r="AJ168" s="304"/>
      <c r="AK168" s="304"/>
      <c r="AL168" s="306"/>
      <c r="AM168" s="307"/>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row>
    <row r="169" spans="3:68" s="151" customFormat="1" ht="12.75">
      <c r="C169" s="286"/>
      <c r="D169" s="287"/>
      <c r="E169" s="287"/>
      <c r="F169" s="306"/>
      <c r="G169" s="306"/>
      <c r="H169" s="306"/>
      <c r="I169" s="306"/>
      <c r="J169" s="306"/>
      <c r="K169" s="306"/>
      <c r="L169" s="306"/>
      <c r="M169" s="306"/>
      <c r="N169" s="306"/>
      <c r="O169" s="306"/>
      <c r="P169" s="303"/>
      <c r="Q169" s="303"/>
      <c r="R169" s="303"/>
      <c r="S169" s="303"/>
      <c r="T169" s="303"/>
      <c r="U169" s="303"/>
      <c r="V169" s="304"/>
      <c r="W169" s="304"/>
      <c r="X169" s="304"/>
      <c r="Y169" s="304"/>
      <c r="Z169" s="304"/>
      <c r="AA169" s="304"/>
      <c r="AB169" s="304"/>
      <c r="AC169" s="304"/>
      <c r="AD169" s="304"/>
      <c r="AE169" s="304"/>
      <c r="AF169" s="304"/>
      <c r="AG169" s="304"/>
      <c r="AH169" s="304"/>
      <c r="AI169" s="304"/>
      <c r="AJ169" s="304"/>
      <c r="AK169" s="304"/>
      <c r="AL169" s="306"/>
      <c r="AM169" s="307"/>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row>
    <row r="170" spans="3:68" s="151" customFormat="1" ht="12.75">
      <c r="C170" s="286"/>
      <c r="D170" s="287"/>
      <c r="E170" s="287"/>
      <c r="F170" s="306"/>
      <c r="G170" s="306"/>
      <c r="H170" s="306"/>
      <c r="I170" s="306"/>
      <c r="J170" s="306"/>
      <c r="K170" s="306"/>
      <c r="L170" s="306"/>
      <c r="M170" s="306"/>
      <c r="N170" s="306"/>
      <c r="O170" s="306"/>
      <c r="P170" s="303"/>
      <c r="Q170" s="303"/>
      <c r="R170" s="303"/>
      <c r="S170" s="303"/>
      <c r="T170" s="303"/>
      <c r="U170" s="303"/>
      <c r="V170" s="304"/>
      <c r="W170" s="304"/>
      <c r="X170" s="304"/>
      <c r="Y170" s="304"/>
      <c r="Z170" s="304"/>
      <c r="AA170" s="304"/>
      <c r="AB170" s="304"/>
      <c r="AC170" s="304"/>
      <c r="AD170" s="304"/>
      <c r="AE170" s="304"/>
      <c r="AF170" s="304"/>
      <c r="AG170" s="304"/>
      <c r="AH170" s="304"/>
      <c r="AI170" s="304"/>
      <c r="AJ170" s="304"/>
      <c r="AK170" s="304"/>
      <c r="AL170" s="306"/>
      <c r="AM170" s="307"/>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row>
    <row r="171" spans="3:68" s="151" customFormat="1" ht="12.75">
      <c r="C171" s="286"/>
      <c r="D171" s="287"/>
      <c r="E171" s="287"/>
      <c r="F171" s="306"/>
      <c r="G171" s="306"/>
      <c r="H171" s="306"/>
      <c r="I171" s="306"/>
      <c r="J171" s="306"/>
      <c r="K171" s="306"/>
      <c r="L171" s="306"/>
      <c r="M171" s="306"/>
      <c r="N171" s="306"/>
      <c r="O171" s="306"/>
      <c r="P171" s="303"/>
      <c r="Q171" s="303"/>
      <c r="R171" s="303"/>
      <c r="S171" s="303"/>
      <c r="T171" s="303"/>
      <c r="U171" s="303"/>
      <c r="V171" s="304"/>
      <c r="W171" s="304"/>
      <c r="X171" s="304"/>
      <c r="Y171" s="304"/>
      <c r="Z171" s="304"/>
      <c r="AA171" s="304"/>
      <c r="AB171" s="304"/>
      <c r="AC171" s="304"/>
      <c r="AD171" s="304"/>
      <c r="AE171" s="304"/>
      <c r="AF171" s="304"/>
      <c r="AG171" s="304"/>
      <c r="AH171" s="304"/>
      <c r="AI171" s="304"/>
      <c r="AJ171" s="304"/>
      <c r="AK171" s="304"/>
      <c r="AL171" s="306"/>
      <c r="AM171" s="307"/>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row>
    <row r="172" spans="3:68" s="151" customFormat="1" ht="12.75">
      <c r="C172" s="286"/>
      <c r="D172" s="287"/>
      <c r="E172" s="287"/>
      <c r="F172" s="306"/>
      <c r="G172" s="306"/>
      <c r="H172" s="306"/>
      <c r="I172" s="306"/>
      <c r="J172" s="306"/>
      <c r="K172" s="306"/>
      <c r="L172" s="306"/>
      <c r="M172" s="306"/>
      <c r="N172" s="306"/>
      <c r="O172" s="306"/>
      <c r="P172" s="303"/>
      <c r="Q172" s="303"/>
      <c r="R172" s="303"/>
      <c r="S172" s="303"/>
      <c r="T172" s="303"/>
      <c r="U172" s="303"/>
      <c r="V172" s="304"/>
      <c r="W172" s="304"/>
      <c r="X172" s="304"/>
      <c r="Y172" s="304"/>
      <c r="Z172" s="304"/>
      <c r="AA172" s="304"/>
      <c r="AB172" s="304"/>
      <c r="AC172" s="304"/>
      <c r="AD172" s="304"/>
      <c r="AE172" s="304"/>
      <c r="AF172" s="304"/>
      <c r="AG172" s="304"/>
      <c r="AH172" s="304"/>
      <c r="AI172" s="304"/>
      <c r="AJ172" s="304"/>
      <c r="AK172" s="304"/>
      <c r="AL172" s="306"/>
      <c r="AM172" s="307"/>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row>
    <row r="173" spans="3:68" s="151" customFormat="1" ht="12.75">
      <c r="C173" s="286"/>
      <c r="D173" s="287"/>
      <c r="E173" s="287"/>
      <c r="F173" s="306"/>
      <c r="G173" s="306"/>
      <c r="H173" s="306"/>
      <c r="I173" s="306"/>
      <c r="J173" s="306"/>
      <c r="K173" s="306"/>
      <c r="L173" s="306"/>
      <c r="M173" s="306"/>
      <c r="N173" s="306"/>
      <c r="O173" s="306"/>
      <c r="P173" s="303"/>
      <c r="Q173" s="303"/>
      <c r="R173" s="303"/>
      <c r="S173" s="303"/>
      <c r="T173" s="303"/>
      <c r="U173" s="303"/>
      <c r="V173" s="304"/>
      <c r="W173" s="304"/>
      <c r="X173" s="304"/>
      <c r="Y173" s="304"/>
      <c r="Z173" s="304"/>
      <c r="AA173" s="304"/>
      <c r="AB173" s="304"/>
      <c r="AC173" s="304"/>
      <c r="AD173" s="304"/>
      <c r="AE173" s="304"/>
      <c r="AF173" s="304"/>
      <c r="AG173" s="304"/>
      <c r="AH173" s="304"/>
      <c r="AI173" s="304"/>
      <c r="AJ173" s="304"/>
      <c r="AK173" s="304"/>
      <c r="AL173" s="306"/>
      <c r="AM173" s="307"/>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row>
    <row r="174" spans="3:68" s="151" customFormat="1" ht="12.75">
      <c r="C174" s="286"/>
      <c r="D174" s="287"/>
      <c r="E174" s="287"/>
      <c r="F174" s="306"/>
      <c r="G174" s="306"/>
      <c r="H174" s="306"/>
      <c r="I174" s="306"/>
      <c r="J174" s="306"/>
      <c r="K174" s="306"/>
      <c r="L174" s="306"/>
      <c r="M174" s="306"/>
      <c r="N174" s="306"/>
      <c r="O174" s="306"/>
      <c r="P174" s="303"/>
      <c r="Q174" s="303"/>
      <c r="R174" s="303"/>
      <c r="S174" s="303"/>
      <c r="T174" s="303"/>
      <c r="U174" s="303"/>
      <c r="V174" s="304"/>
      <c r="W174" s="304"/>
      <c r="X174" s="304"/>
      <c r="Y174" s="304"/>
      <c r="Z174" s="304"/>
      <c r="AA174" s="304"/>
      <c r="AB174" s="304"/>
      <c r="AC174" s="304"/>
      <c r="AD174" s="304"/>
      <c r="AE174" s="304"/>
      <c r="AF174" s="304"/>
      <c r="AG174" s="304"/>
      <c r="AH174" s="304"/>
      <c r="AI174" s="304"/>
      <c r="AJ174" s="304"/>
      <c r="AK174" s="304"/>
      <c r="AL174" s="306"/>
      <c r="AM174" s="307"/>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row>
    <row r="175" spans="3:68" s="151" customFormat="1" ht="12.75">
      <c r="C175" s="286"/>
      <c r="D175" s="287"/>
      <c r="E175" s="287"/>
      <c r="F175" s="306"/>
      <c r="G175" s="306"/>
      <c r="H175" s="306"/>
      <c r="I175" s="306"/>
      <c r="J175" s="306"/>
      <c r="K175" s="306"/>
      <c r="L175" s="306"/>
      <c r="M175" s="306"/>
      <c r="N175" s="306"/>
      <c r="O175" s="306"/>
      <c r="P175" s="303"/>
      <c r="Q175" s="303"/>
      <c r="R175" s="303"/>
      <c r="S175" s="303"/>
      <c r="T175" s="303"/>
      <c r="U175" s="303"/>
      <c r="V175" s="304"/>
      <c r="W175" s="304"/>
      <c r="X175" s="304"/>
      <c r="Y175" s="304"/>
      <c r="Z175" s="304"/>
      <c r="AA175" s="304"/>
      <c r="AB175" s="304"/>
      <c r="AC175" s="304"/>
      <c r="AD175" s="304"/>
      <c r="AE175" s="304"/>
      <c r="AF175" s="304"/>
      <c r="AG175" s="304"/>
      <c r="AH175" s="304"/>
      <c r="AI175" s="304"/>
      <c r="AJ175" s="304"/>
      <c r="AK175" s="304"/>
      <c r="AL175" s="306"/>
      <c r="AM175" s="307"/>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row>
    <row r="176" spans="3:68" s="151" customFormat="1" ht="12.75">
      <c r="C176" s="286"/>
      <c r="D176" s="287"/>
      <c r="E176" s="287"/>
      <c r="F176" s="306"/>
      <c r="G176" s="306"/>
      <c r="H176" s="306"/>
      <c r="I176" s="306"/>
      <c r="J176" s="306"/>
      <c r="K176" s="306"/>
      <c r="L176" s="306"/>
      <c r="M176" s="306"/>
      <c r="N176" s="306"/>
      <c r="O176" s="306"/>
      <c r="P176" s="303"/>
      <c r="Q176" s="303"/>
      <c r="R176" s="303"/>
      <c r="S176" s="303"/>
      <c r="T176" s="303"/>
      <c r="U176" s="303"/>
      <c r="V176" s="304"/>
      <c r="W176" s="304"/>
      <c r="X176" s="304"/>
      <c r="Y176" s="304"/>
      <c r="Z176" s="304"/>
      <c r="AA176" s="304"/>
      <c r="AB176" s="304"/>
      <c r="AC176" s="304"/>
      <c r="AD176" s="304"/>
      <c r="AE176" s="304"/>
      <c r="AF176" s="304"/>
      <c r="AG176" s="304"/>
      <c r="AH176" s="304"/>
      <c r="AI176" s="304"/>
      <c r="AJ176" s="304"/>
      <c r="AK176" s="304"/>
      <c r="AL176" s="306"/>
      <c r="AM176" s="307"/>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row>
    <row r="177" spans="2:68" s="151" customFormat="1" ht="12.75">
      <c r="B177" s="149"/>
      <c r="C177" s="288"/>
      <c r="D177" s="287"/>
      <c r="E177" s="287"/>
      <c r="F177" s="303"/>
      <c r="G177" s="306"/>
      <c r="H177" s="306"/>
      <c r="I177" s="306"/>
      <c r="J177" s="306"/>
      <c r="K177" s="306"/>
      <c r="L177" s="306"/>
      <c r="M177" s="306"/>
      <c r="N177" s="306"/>
      <c r="O177" s="306"/>
      <c r="P177" s="303"/>
      <c r="Q177" s="303"/>
      <c r="R177" s="303"/>
      <c r="S177" s="303"/>
      <c r="T177" s="303"/>
      <c r="U177" s="303"/>
      <c r="V177" s="304"/>
      <c r="W177" s="304"/>
      <c r="X177" s="304"/>
      <c r="Y177" s="304"/>
      <c r="Z177" s="304"/>
      <c r="AA177" s="304"/>
      <c r="AB177" s="304"/>
      <c r="AC177" s="304"/>
      <c r="AD177" s="304"/>
      <c r="AE177" s="304"/>
      <c r="AF177" s="304"/>
      <c r="AG177" s="304"/>
      <c r="AH177" s="304"/>
      <c r="AI177" s="304"/>
      <c r="AJ177" s="304"/>
      <c r="AK177" s="304"/>
      <c r="AL177" s="306"/>
      <c r="AM177" s="307"/>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row>
    <row r="178" spans="3:68" s="150" customFormat="1" ht="12.75">
      <c r="C178" s="289"/>
      <c r="D178" s="287"/>
      <c r="E178" s="287"/>
      <c r="F178" s="304"/>
      <c r="G178" s="304"/>
      <c r="H178" s="304"/>
      <c r="I178" s="304"/>
      <c r="J178" s="304"/>
      <c r="K178" s="304"/>
      <c r="L178" s="304"/>
      <c r="M178" s="304"/>
      <c r="N178" s="304"/>
      <c r="O178" s="304"/>
      <c r="P178" s="304"/>
      <c r="Q178" s="304"/>
      <c r="R178" s="304"/>
      <c r="S178" s="304"/>
      <c r="T178" s="304"/>
      <c r="U178" s="304"/>
      <c r="V178" s="304"/>
      <c r="W178" s="304"/>
      <c r="X178" s="304"/>
      <c r="Y178" s="304"/>
      <c r="Z178" s="304"/>
      <c r="AA178" s="304"/>
      <c r="AB178" s="304"/>
      <c r="AC178" s="304"/>
      <c r="AD178" s="304"/>
      <c r="AE178" s="304"/>
      <c r="AF178" s="304"/>
      <c r="AG178" s="304"/>
      <c r="AH178" s="304"/>
      <c r="AI178" s="304"/>
      <c r="AJ178" s="304"/>
      <c r="AK178" s="304"/>
      <c r="AL178" s="304"/>
      <c r="AM178" s="305"/>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row>
    <row r="179" spans="3:68" s="151" customFormat="1" ht="12.75">
      <c r="C179" s="286"/>
      <c r="D179" s="287"/>
      <c r="E179" s="287"/>
      <c r="F179" s="306"/>
      <c r="G179" s="306"/>
      <c r="H179" s="306"/>
      <c r="I179" s="306"/>
      <c r="J179" s="306"/>
      <c r="K179" s="306"/>
      <c r="L179" s="306"/>
      <c r="M179" s="306"/>
      <c r="N179" s="306"/>
      <c r="O179" s="306"/>
      <c r="P179" s="303"/>
      <c r="Q179" s="303"/>
      <c r="R179" s="303"/>
      <c r="S179" s="303"/>
      <c r="T179" s="303"/>
      <c r="U179" s="303"/>
      <c r="V179" s="304"/>
      <c r="W179" s="304"/>
      <c r="X179" s="304"/>
      <c r="Y179" s="304"/>
      <c r="Z179" s="304"/>
      <c r="AA179" s="304"/>
      <c r="AB179" s="304"/>
      <c r="AC179" s="304"/>
      <c r="AD179" s="304"/>
      <c r="AE179" s="304"/>
      <c r="AF179" s="304"/>
      <c r="AG179" s="304"/>
      <c r="AH179" s="304"/>
      <c r="AI179" s="304"/>
      <c r="AJ179" s="304"/>
      <c r="AK179" s="304"/>
      <c r="AL179" s="306"/>
      <c r="AM179" s="307"/>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row>
    <row r="180" spans="3:68" s="151" customFormat="1" ht="12.75">
      <c r="C180" s="286"/>
      <c r="D180" s="287"/>
      <c r="E180" s="287"/>
      <c r="F180" s="306"/>
      <c r="G180" s="306"/>
      <c r="H180" s="306"/>
      <c r="I180" s="306"/>
      <c r="J180" s="306"/>
      <c r="K180" s="306"/>
      <c r="L180" s="306"/>
      <c r="M180" s="306"/>
      <c r="N180" s="306"/>
      <c r="O180" s="306"/>
      <c r="P180" s="303"/>
      <c r="Q180" s="303"/>
      <c r="R180" s="303"/>
      <c r="S180" s="303"/>
      <c r="T180" s="303"/>
      <c r="U180" s="303"/>
      <c r="V180" s="304"/>
      <c r="W180" s="304"/>
      <c r="X180" s="304"/>
      <c r="Y180" s="304"/>
      <c r="Z180" s="304"/>
      <c r="AA180" s="304"/>
      <c r="AB180" s="304"/>
      <c r="AC180" s="304"/>
      <c r="AD180" s="304"/>
      <c r="AE180" s="304"/>
      <c r="AF180" s="304"/>
      <c r="AG180" s="304"/>
      <c r="AH180" s="304"/>
      <c r="AI180" s="304"/>
      <c r="AJ180" s="304"/>
      <c r="AK180" s="304"/>
      <c r="AL180" s="306"/>
      <c r="AM180" s="307"/>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row>
    <row r="181" spans="3:68" s="151" customFormat="1" ht="12.75">
      <c r="C181" s="286"/>
      <c r="D181" s="287"/>
      <c r="E181" s="287"/>
      <c r="F181" s="306"/>
      <c r="G181" s="306"/>
      <c r="H181" s="306"/>
      <c r="I181" s="306"/>
      <c r="J181" s="306"/>
      <c r="K181" s="306"/>
      <c r="L181" s="306"/>
      <c r="M181" s="306"/>
      <c r="N181" s="306"/>
      <c r="O181" s="306"/>
      <c r="P181" s="303"/>
      <c r="Q181" s="303"/>
      <c r="R181" s="303"/>
      <c r="S181" s="303"/>
      <c r="T181" s="303"/>
      <c r="U181" s="303"/>
      <c r="V181" s="304"/>
      <c r="W181" s="304"/>
      <c r="X181" s="304"/>
      <c r="Y181" s="304"/>
      <c r="Z181" s="304"/>
      <c r="AA181" s="304"/>
      <c r="AB181" s="304"/>
      <c r="AC181" s="304"/>
      <c r="AD181" s="304"/>
      <c r="AE181" s="304"/>
      <c r="AF181" s="304"/>
      <c r="AG181" s="304"/>
      <c r="AH181" s="304"/>
      <c r="AI181" s="304"/>
      <c r="AJ181" s="304"/>
      <c r="AK181" s="304"/>
      <c r="AL181" s="306"/>
      <c r="AM181" s="307"/>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row>
    <row r="182" spans="3:68" s="151" customFormat="1" ht="12.75">
      <c r="C182" s="286"/>
      <c r="D182" s="287"/>
      <c r="E182" s="287"/>
      <c r="F182" s="306"/>
      <c r="G182" s="306"/>
      <c r="H182" s="306"/>
      <c r="I182" s="306"/>
      <c r="J182" s="306"/>
      <c r="K182" s="306"/>
      <c r="L182" s="306"/>
      <c r="M182" s="306"/>
      <c r="N182" s="306"/>
      <c r="O182" s="306"/>
      <c r="P182" s="303"/>
      <c r="Q182" s="303"/>
      <c r="R182" s="303"/>
      <c r="S182" s="303"/>
      <c r="T182" s="303"/>
      <c r="U182" s="303"/>
      <c r="V182" s="304"/>
      <c r="W182" s="304"/>
      <c r="X182" s="304"/>
      <c r="Y182" s="304"/>
      <c r="Z182" s="304"/>
      <c r="AA182" s="304"/>
      <c r="AB182" s="304"/>
      <c r="AC182" s="304"/>
      <c r="AD182" s="304"/>
      <c r="AE182" s="304"/>
      <c r="AF182" s="304"/>
      <c r="AG182" s="304"/>
      <c r="AH182" s="304"/>
      <c r="AI182" s="304"/>
      <c r="AJ182" s="304"/>
      <c r="AK182" s="304"/>
      <c r="AL182" s="306"/>
      <c r="AM182" s="307"/>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row>
    <row r="183" spans="3:68" s="149" customFormat="1" ht="12.75">
      <c r="C183" s="288"/>
      <c r="D183" s="287"/>
      <c r="E183" s="287"/>
      <c r="F183" s="303"/>
      <c r="G183" s="303"/>
      <c r="H183" s="303"/>
      <c r="I183" s="303"/>
      <c r="J183" s="303"/>
      <c r="K183" s="303"/>
      <c r="L183" s="303"/>
      <c r="M183" s="303"/>
      <c r="N183" s="303"/>
      <c r="O183" s="303"/>
      <c r="P183" s="303"/>
      <c r="Q183" s="303"/>
      <c r="R183" s="303"/>
      <c r="S183" s="303"/>
      <c r="T183" s="303"/>
      <c r="U183" s="303"/>
      <c r="V183" s="304"/>
      <c r="W183" s="304"/>
      <c r="X183" s="304"/>
      <c r="Y183" s="304"/>
      <c r="Z183" s="304"/>
      <c r="AA183" s="304"/>
      <c r="AB183" s="304"/>
      <c r="AC183" s="304"/>
      <c r="AD183" s="304"/>
      <c r="AE183" s="304"/>
      <c r="AF183" s="304"/>
      <c r="AG183" s="304"/>
      <c r="AH183" s="304"/>
      <c r="AI183" s="304"/>
      <c r="AJ183" s="304"/>
      <c r="AK183" s="304"/>
      <c r="AL183" s="303"/>
      <c r="AM183" s="314"/>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row>
    <row r="184" spans="3:68" s="151" customFormat="1" ht="12.75">
      <c r="C184" s="286"/>
      <c r="D184" s="287"/>
      <c r="E184" s="287"/>
      <c r="F184" s="306"/>
      <c r="G184" s="306"/>
      <c r="H184" s="306"/>
      <c r="I184" s="306"/>
      <c r="J184" s="306"/>
      <c r="K184" s="306"/>
      <c r="L184" s="306"/>
      <c r="M184" s="306"/>
      <c r="N184" s="306"/>
      <c r="O184" s="306"/>
      <c r="P184" s="303"/>
      <c r="Q184" s="303"/>
      <c r="R184" s="303"/>
      <c r="S184" s="303"/>
      <c r="T184" s="303"/>
      <c r="U184" s="303"/>
      <c r="V184" s="304"/>
      <c r="W184" s="304"/>
      <c r="X184" s="304"/>
      <c r="Y184" s="304"/>
      <c r="Z184" s="304"/>
      <c r="AA184" s="304"/>
      <c r="AB184" s="304"/>
      <c r="AC184" s="304"/>
      <c r="AD184" s="304"/>
      <c r="AE184" s="304"/>
      <c r="AF184" s="304"/>
      <c r="AG184" s="304"/>
      <c r="AH184" s="304"/>
      <c r="AI184" s="304"/>
      <c r="AJ184" s="304"/>
      <c r="AK184" s="304"/>
      <c r="AL184" s="306"/>
      <c r="AM184" s="307"/>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row>
    <row r="185" spans="3:68" s="151" customFormat="1" ht="12.75">
      <c r="C185" s="286"/>
      <c r="D185" s="287"/>
      <c r="E185" s="287"/>
      <c r="F185" s="306"/>
      <c r="G185" s="306"/>
      <c r="H185" s="306"/>
      <c r="I185" s="306"/>
      <c r="J185" s="306"/>
      <c r="K185" s="306"/>
      <c r="L185" s="306"/>
      <c r="M185" s="306"/>
      <c r="N185" s="306"/>
      <c r="O185" s="306"/>
      <c r="P185" s="303"/>
      <c r="Q185" s="303"/>
      <c r="R185" s="303"/>
      <c r="S185" s="303"/>
      <c r="T185" s="303"/>
      <c r="U185" s="303"/>
      <c r="V185" s="304"/>
      <c r="W185" s="304"/>
      <c r="X185" s="304"/>
      <c r="Y185" s="304"/>
      <c r="Z185" s="304"/>
      <c r="AA185" s="304"/>
      <c r="AB185" s="304"/>
      <c r="AC185" s="304"/>
      <c r="AD185" s="304"/>
      <c r="AE185" s="304"/>
      <c r="AF185" s="304"/>
      <c r="AG185" s="304"/>
      <c r="AH185" s="304"/>
      <c r="AI185" s="304"/>
      <c r="AJ185" s="304"/>
      <c r="AK185" s="304"/>
      <c r="AL185" s="306"/>
      <c r="AM185" s="307"/>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row>
    <row r="186" spans="3:68" s="151" customFormat="1" ht="12.75">
      <c r="C186" s="286"/>
      <c r="D186" s="287"/>
      <c r="E186" s="287"/>
      <c r="F186" s="306"/>
      <c r="G186" s="306"/>
      <c r="H186" s="306"/>
      <c r="I186" s="306"/>
      <c r="J186" s="306"/>
      <c r="K186" s="306"/>
      <c r="L186" s="306"/>
      <c r="M186" s="306"/>
      <c r="N186" s="306"/>
      <c r="O186" s="306"/>
      <c r="P186" s="303"/>
      <c r="Q186" s="303"/>
      <c r="R186" s="303"/>
      <c r="S186" s="303"/>
      <c r="T186" s="303"/>
      <c r="U186" s="303"/>
      <c r="V186" s="304"/>
      <c r="W186" s="304"/>
      <c r="X186" s="304"/>
      <c r="Y186" s="304"/>
      <c r="Z186" s="304"/>
      <c r="AA186" s="304"/>
      <c r="AB186" s="304"/>
      <c r="AC186" s="304"/>
      <c r="AD186" s="304"/>
      <c r="AE186" s="304"/>
      <c r="AF186" s="304"/>
      <c r="AG186" s="304"/>
      <c r="AH186" s="304"/>
      <c r="AI186" s="304"/>
      <c r="AJ186" s="304"/>
      <c r="AK186" s="304"/>
      <c r="AL186" s="306"/>
      <c r="AM186" s="307"/>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row>
    <row r="187" spans="3:68" s="151" customFormat="1" ht="12.75">
      <c r="C187" s="286"/>
      <c r="D187" s="287"/>
      <c r="E187" s="287"/>
      <c r="F187" s="306"/>
      <c r="G187" s="306"/>
      <c r="H187" s="306"/>
      <c r="I187" s="306"/>
      <c r="J187" s="306"/>
      <c r="K187" s="306"/>
      <c r="L187" s="306"/>
      <c r="M187" s="306"/>
      <c r="N187" s="306"/>
      <c r="O187" s="306"/>
      <c r="P187" s="303"/>
      <c r="Q187" s="303"/>
      <c r="R187" s="303"/>
      <c r="S187" s="303"/>
      <c r="T187" s="303"/>
      <c r="U187" s="303"/>
      <c r="V187" s="304"/>
      <c r="W187" s="304"/>
      <c r="X187" s="304"/>
      <c r="Y187" s="304"/>
      <c r="Z187" s="304"/>
      <c r="AA187" s="304"/>
      <c r="AB187" s="304"/>
      <c r="AC187" s="304"/>
      <c r="AD187" s="304"/>
      <c r="AE187" s="304"/>
      <c r="AF187" s="304"/>
      <c r="AG187" s="304"/>
      <c r="AH187" s="304"/>
      <c r="AI187" s="304"/>
      <c r="AJ187" s="304"/>
      <c r="AK187" s="304"/>
      <c r="AL187" s="306"/>
      <c r="AM187" s="307"/>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row>
    <row r="188" spans="4:68" s="151" customFormat="1" ht="12.75">
      <c r="D188" s="287"/>
      <c r="E188" s="287"/>
      <c r="F188" s="306"/>
      <c r="G188" s="306"/>
      <c r="H188" s="306"/>
      <c r="I188" s="306"/>
      <c r="J188" s="306"/>
      <c r="K188" s="306"/>
      <c r="L188" s="306"/>
      <c r="M188" s="306"/>
      <c r="N188" s="306"/>
      <c r="O188" s="306"/>
      <c r="P188" s="303"/>
      <c r="Q188" s="303"/>
      <c r="R188" s="303"/>
      <c r="S188" s="303"/>
      <c r="T188" s="303"/>
      <c r="U188" s="303"/>
      <c r="V188" s="304"/>
      <c r="W188" s="304"/>
      <c r="X188" s="304"/>
      <c r="Y188" s="304"/>
      <c r="Z188" s="304"/>
      <c r="AA188" s="304"/>
      <c r="AB188" s="304"/>
      <c r="AC188" s="304"/>
      <c r="AD188" s="304"/>
      <c r="AE188" s="304"/>
      <c r="AF188" s="304"/>
      <c r="AG188" s="304"/>
      <c r="AH188" s="304"/>
      <c r="AI188" s="304"/>
      <c r="AJ188" s="304"/>
      <c r="AK188" s="304"/>
      <c r="AL188" s="306"/>
      <c r="AM188" s="307"/>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row>
    <row r="189" spans="4:68" s="151" customFormat="1" ht="12.75">
      <c r="D189" s="287"/>
      <c r="E189" s="287"/>
      <c r="F189" s="306"/>
      <c r="G189" s="306"/>
      <c r="H189" s="306"/>
      <c r="I189" s="306"/>
      <c r="J189" s="306"/>
      <c r="K189" s="306"/>
      <c r="L189" s="306"/>
      <c r="M189" s="306"/>
      <c r="N189" s="306"/>
      <c r="O189" s="306"/>
      <c r="P189" s="303"/>
      <c r="Q189" s="303"/>
      <c r="R189" s="303"/>
      <c r="S189" s="303"/>
      <c r="T189" s="303"/>
      <c r="U189" s="303"/>
      <c r="V189" s="304"/>
      <c r="W189" s="304"/>
      <c r="X189" s="304"/>
      <c r="Y189" s="304"/>
      <c r="Z189" s="304"/>
      <c r="AA189" s="304"/>
      <c r="AB189" s="304"/>
      <c r="AC189" s="304"/>
      <c r="AD189" s="304"/>
      <c r="AE189" s="304"/>
      <c r="AF189" s="304"/>
      <c r="AG189" s="304"/>
      <c r="AH189" s="304"/>
      <c r="AI189" s="304"/>
      <c r="AJ189" s="304"/>
      <c r="AK189" s="304"/>
      <c r="AL189" s="306"/>
      <c r="AM189" s="307"/>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row>
    <row r="190" spans="4:68" s="151" customFormat="1" ht="12.75">
      <c r="D190" s="287"/>
      <c r="E190" s="287"/>
      <c r="F190" s="306"/>
      <c r="G190" s="306"/>
      <c r="H190" s="306"/>
      <c r="I190" s="306"/>
      <c r="J190" s="306"/>
      <c r="K190" s="306"/>
      <c r="L190" s="306"/>
      <c r="M190" s="306"/>
      <c r="N190" s="306"/>
      <c r="O190" s="306"/>
      <c r="P190" s="303"/>
      <c r="Q190" s="303"/>
      <c r="R190" s="303"/>
      <c r="S190" s="303"/>
      <c r="T190" s="303"/>
      <c r="U190" s="303"/>
      <c r="V190" s="304"/>
      <c r="W190" s="304"/>
      <c r="X190" s="304"/>
      <c r="Y190" s="304"/>
      <c r="Z190" s="304"/>
      <c r="AA190" s="304"/>
      <c r="AB190" s="304"/>
      <c r="AC190" s="304"/>
      <c r="AD190" s="304"/>
      <c r="AE190" s="304"/>
      <c r="AF190" s="304"/>
      <c r="AG190" s="304"/>
      <c r="AH190" s="304"/>
      <c r="AI190" s="304"/>
      <c r="AJ190" s="304"/>
      <c r="AK190" s="304"/>
      <c r="AL190" s="306"/>
      <c r="AM190" s="307"/>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row>
    <row r="191" spans="4:68" s="151" customFormat="1" ht="12.75">
      <c r="D191" s="287"/>
      <c r="E191" s="287"/>
      <c r="F191" s="306"/>
      <c r="G191" s="306"/>
      <c r="H191" s="306"/>
      <c r="I191" s="306"/>
      <c r="J191" s="306"/>
      <c r="K191" s="306"/>
      <c r="L191" s="306"/>
      <c r="M191" s="306"/>
      <c r="N191" s="306"/>
      <c r="O191" s="306"/>
      <c r="P191" s="303"/>
      <c r="Q191" s="303"/>
      <c r="R191" s="303"/>
      <c r="S191" s="303"/>
      <c r="T191" s="303"/>
      <c r="U191" s="303"/>
      <c r="V191" s="304"/>
      <c r="W191" s="304"/>
      <c r="X191" s="304"/>
      <c r="Y191" s="304"/>
      <c r="Z191" s="304"/>
      <c r="AA191" s="304"/>
      <c r="AB191" s="304"/>
      <c r="AC191" s="304"/>
      <c r="AD191" s="304"/>
      <c r="AE191" s="304"/>
      <c r="AF191" s="304"/>
      <c r="AG191" s="304"/>
      <c r="AH191" s="304"/>
      <c r="AI191" s="304"/>
      <c r="AJ191" s="304"/>
      <c r="AK191" s="304"/>
      <c r="AL191" s="306"/>
      <c r="AM191" s="307"/>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row>
    <row r="192" spans="4:68" s="151" customFormat="1" ht="12.75">
      <c r="D192" s="287"/>
      <c r="E192" s="287"/>
      <c r="F192" s="306"/>
      <c r="G192" s="306"/>
      <c r="H192" s="306"/>
      <c r="I192" s="306"/>
      <c r="J192" s="306"/>
      <c r="K192" s="306"/>
      <c r="L192" s="306"/>
      <c r="M192" s="306"/>
      <c r="N192" s="306"/>
      <c r="O192" s="306"/>
      <c r="P192" s="303"/>
      <c r="Q192" s="303"/>
      <c r="R192" s="303"/>
      <c r="S192" s="303"/>
      <c r="T192" s="303"/>
      <c r="U192" s="303"/>
      <c r="V192" s="304"/>
      <c r="W192" s="304"/>
      <c r="X192" s="304"/>
      <c r="Y192" s="304"/>
      <c r="Z192" s="304"/>
      <c r="AA192" s="304"/>
      <c r="AB192" s="304"/>
      <c r="AC192" s="304"/>
      <c r="AD192" s="304"/>
      <c r="AE192" s="304"/>
      <c r="AF192" s="304"/>
      <c r="AG192" s="304"/>
      <c r="AH192" s="304"/>
      <c r="AI192" s="304"/>
      <c r="AJ192" s="304"/>
      <c r="AK192" s="304"/>
      <c r="AL192" s="306"/>
      <c r="AM192" s="307"/>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row>
    <row r="193" spans="4:68" s="151" customFormat="1" ht="12.75">
      <c r="D193" s="287"/>
      <c r="E193" s="287"/>
      <c r="F193" s="306"/>
      <c r="G193" s="306"/>
      <c r="H193" s="306"/>
      <c r="I193" s="306"/>
      <c r="J193" s="306"/>
      <c r="K193" s="306"/>
      <c r="L193" s="306"/>
      <c r="M193" s="306"/>
      <c r="N193" s="306"/>
      <c r="O193" s="306"/>
      <c r="P193" s="303"/>
      <c r="Q193" s="303"/>
      <c r="R193" s="303"/>
      <c r="S193" s="303"/>
      <c r="T193" s="303"/>
      <c r="U193" s="303"/>
      <c r="V193" s="304"/>
      <c r="W193" s="304"/>
      <c r="X193" s="304"/>
      <c r="Y193" s="304"/>
      <c r="Z193" s="304"/>
      <c r="AA193" s="304"/>
      <c r="AB193" s="304"/>
      <c r="AC193" s="304"/>
      <c r="AD193" s="304"/>
      <c r="AE193" s="304"/>
      <c r="AF193" s="304"/>
      <c r="AG193" s="304"/>
      <c r="AH193" s="304"/>
      <c r="AI193" s="304"/>
      <c r="AJ193" s="304"/>
      <c r="AK193" s="304"/>
      <c r="AL193" s="306"/>
      <c r="AM193" s="307"/>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row>
    <row r="194" spans="4:68" s="151" customFormat="1" ht="12.75">
      <c r="D194" s="287"/>
      <c r="E194" s="287"/>
      <c r="F194" s="306"/>
      <c r="G194" s="306"/>
      <c r="H194" s="306"/>
      <c r="I194" s="306"/>
      <c r="J194" s="306"/>
      <c r="K194" s="306"/>
      <c r="L194" s="306"/>
      <c r="M194" s="306"/>
      <c r="N194" s="306"/>
      <c r="O194" s="306"/>
      <c r="P194" s="303"/>
      <c r="Q194" s="303"/>
      <c r="R194" s="303"/>
      <c r="S194" s="303"/>
      <c r="T194" s="303"/>
      <c r="U194" s="303"/>
      <c r="V194" s="304"/>
      <c r="W194" s="304"/>
      <c r="X194" s="304"/>
      <c r="Y194" s="304"/>
      <c r="Z194" s="304"/>
      <c r="AA194" s="304"/>
      <c r="AB194" s="304"/>
      <c r="AC194" s="304"/>
      <c r="AD194" s="304"/>
      <c r="AE194" s="304"/>
      <c r="AF194" s="304"/>
      <c r="AG194" s="304"/>
      <c r="AH194" s="304"/>
      <c r="AI194" s="304"/>
      <c r="AJ194" s="304"/>
      <c r="AK194" s="304"/>
      <c r="AL194" s="306"/>
      <c r="AM194" s="307"/>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row>
    <row r="195" spans="4:68" s="151" customFormat="1" ht="12.75">
      <c r="D195" s="287"/>
      <c r="E195" s="287"/>
      <c r="F195" s="306"/>
      <c r="G195" s="306"/>
      <c r="H195" s="306"/>
      <c r="I195" s="306"/>
      <c r="J195" s="306"/>
      <c r="K195" s="306"/>
      <c r="L195" s="306"/>
      <c r="M195" s="306"/>
      <c r="N195" s="306"/>
      <c r="O195" s="306"/>
      <c r="P195" s="303"/>
      <c r="Q195" s="303"/>
      <c r="R195" s="303"/>
      <c r="S195" s="303"/>
      <c r="T195" s="303"/>
      <c r="U195" s="303"/>
      <c r="V195" s="304"/>
      <c r="W195" s="304"/>
      <c r="X195" s="304"/>
      <c r="Y195" s="304"/>
      <c r="Z195" s="304"/>
      <c r="AA195" s="304"/>
      <c r="AB195" s="304"/>
      <c r="AC195" s="304"/>
      <c r="AD195" s="304"/>
      <c r="AE195" s="304"/>
      <c r="AF195" s="304"/>
      <c r="AG195" s="304"/>
      <c r="AH195" s="304"/>
      <c r="AI195" s="304"/>
      <c r="AJ195" s="304"/>
      <c r="AK195" s="304"/>
      <c r="AL195" s="306"/>
      <c r="AM195" s="307"/>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row>
    <row r="196" spans="4:68" s="151" customFormat="1" ht="12.75">
      <c r="D196" s="287"/>
      <c r="E196" s="287"/>
      <c r="F196" s="306"/>
      <c r="G196" s="306"/>
      <c r="H196" s="306"/>
      <c r="I196" s="306"/>
      <c r="J196" s="306"/>
      <c r="K196" s="306"/>
      <c r="L196" s="306"/>
      <c r="M196" s="306"/>
      <c r="N196" s="306"/>
      <c r="O196" s="306"/>
      <c r="P196" s="303"/>
      <c r="Q196" s="303"/>
      <c r="R196" s="303"/>
      <c r="S196" s="303"/>
      <c r="T196" s="303"/>
      <c r="U196" s="303"/>
      <c r="V196" s="304"/>
      <c r="W196" s="304"/>
      <c r="X196" s="304"/>
      <c r="Y196" s="304"/>
      <c r="Z196" s="304"/>
      <c r="AA196" s="304"/>
      <c r="AB196" s="304"/>
      <c r="AC196" s="304"/>
      <c r="AD196" s="304"/>
      <c r="AE196" s="304"/>
      <c r="AF196" s="304"/>
      <c r="AG196" s="304"/>
      <c r="AH196" s="304"/>
      <c r="AI196" s="304"/>
      <c r="AJ196" s="304"/>
      <c r="AK196" s="304"/>
      <c r="AL196" s="306"/>
      <c r="AM196" s="307"/>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row>
    <row r="197" spans="4:68" s="151" customFormat="1" ht="12.75">
      <c r="D197" s="287"/>
      <c r="E197" s="287"/>
      <c r="F197" s="306"/>
      <c r="G197" s="306"/>
      <c r="H197" s="306"/>
      <c r="I197" s="306"/>
      <c r="J197" s="306"/>
      <c r="K197" s="306"/>
      <c r="L197" s="306"/>
      <c r="M197" s="306"/>
      <c r="N197" s="306"/>
      <c r="O197" s="306"/>
      <c r="P197" s="303"/>
      <c r="Q197" s="303"/>
      <c r="R197" s="303"/>
      <c r="S197" s="303"/>
      <c r="T197" s="303"/>
      <c r="U197" s="303"/>
      <c r="V197" s="304"/>
      <c r="W197" s="304"/>
      <c r="X197" s="304"/>
      <c r="Y197" s="304"/>
      <c r="Z197" s="304"/>
      <c r="AA197" s="304"/>
      <c r="AB197" s="304"/>
      <c r="AC197" s="304"/>
      <c r="AD197" s="304"/>
      <c r="AE197" s="304"/>
      <c r="AF197" s="304"/>
      <c r="AG197" s="304"/>
      <c r="AH197" s="304"/>
      <c r="AI197" s="304"/>
      <c r="AJ197" s="304"/>
      <c r="AK197" s="304"/>
      <c r="AL197" s="306"/>
      <c r="AM197" s="307"/>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row>
    <row r="198" spans="4:68" s="151" customFormat="1" ht="12.75">
      <c r="D198" s="287"/>
      <c r="E198" s="287"/>
      <c r="F198" s="306"/>
      <c r="G198" s="306"/>
      <c r="H198" s="306"/>
      <c r="I198" s="306"/>
      <c r="J198" s="306"/>
      <c r="K198" s="306"/>
      <c r="L198" s="306"/>
      <c r="M198" s="306"/>
      <c r="N198" s="306"/>
      <c r="O198" s="306"/>
      <c r="P198" s="303"/>
      <c r="Q198" s="303"/>
      <c r="R198" s="303"/>
      <c r="S198" s="303"/>
      <c r="T198" s="303"/>
      <c r="U198" s="303"/>
      <c r="V198" s="304"/>
      <c r="W198" s="304"/>
      <c r="X198" s="304"/>
      <c r="Y198" s="304"/>
      <c r="Z198" s="304"/>
      <c r="AA198" s="304"/>
      <c r="AB198" s="304"/>
      <c r="AC198" s="304"/>
      <c r="AD198" s="304"/>
      <c r="AE198" s="304"/>
      <c r="AF198" s="304"/>
      <c r="AG198" s="304"/>
      <c r="AH198" s="304"/>
      <c r="AI198" s="304"/>
      <c r="AJ198" s="304"/>
      <c r="AK198" s="304"/>
      <c r="AL198" s="306"/>
      <c r="AM198" s="307"/>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row>
    <row r="199" spans="4:68" s="151" customFormat="1" ht="12.75">
      <c r="D199" s="146"/>
      <c r="E199" s="146"/>
      <c r="F199" s="306"/>
      <c r="G199" s="306"/>
      <c r="H199" s="306"/>
      <c r="I199" s="306"/>
      <c r="J199" s="306"/>
      <c r="K199" s="306"/>
      <c r="L199" s="306"/>
      <c r="M199" s="306"/>
      <c r="N199" s="306"/>
      <c r="O199" s="306"/>
      <c r="P199" s="303"/>
      <c r="Q199" s="303"/>
      <c r="R199" s="303"/>
      <c r="S199" s="303"/>
      <c r="T199" s="303"/>
      <c r="U199" s="303"/>
      <c r="V199" s="304"/>
      <c r="W199" s="304"/>
      <c r="X199" s="304"/>
      <c r="Y199" s="304"/>
      <c r="Z199" s="304"/>
      <c r="AA199" s="304"/>
      <c r="AB199" s="304"/>
      <c r="AC199" s="304"/>
      <c r="AD199" s="304"/>
      <c r="AE199" s="304"/>
      <c r="AF199" s="304"/>
      <c r="AG199" s="304"/>
      <c r="AH199" s="304"/>
      <c r="AI199" s="304"/>
      <c r="AJ199" s="304"/>
      <c r="AK199" s="304"/>
      <c r="AL199" s="306"/>
      <c r="AM199" s="307"/>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row>
    <row r="200" spans="4:68" s="151" customFormat="1" ht="12.75">
      <c r="D200" s="146"/>
      <c r="E200" s="146"/>
      <c r="F200" s="306"/>
      <c r="G200" s="306"/>
      <c r="H200" s="306"/>
      <c r="I200" s="306"/>
      <c r="J200" s="306"/>
      <c r="K200" s="306"/>
      <c r="L200" s="306"/>
      <c r="M200" s="306"/>
      <c r="N200" s="306"/>
      <c r="O200" s="306"/>
      <c r="P200" s="303"/>
      <c r="Q200" s="303"/>
      <c r="R200" s="303"/>
      <c r="S200" s="303"/>
      <c r="T200" s="303"/>
      <c r="U200" s="303"/>
      <c r="V200" s="304"/>
      <c r="W200" s="304"/>
      <c r="X200" s="304"/>
      <c r="Y200" s="304"/>
      <c r="Z200" s="304"/>
      <c r="AA200" s="304"/>
      <c r="AB200" s="304"/>
      <c r="AC200" s="304"/>
      <c r="AD200" s="304"/>
      <c r="AE200" s="304"/>
      <c r="AF200" s="304"/>
      <c r="AG200" s="304"/>
      <c r="AH200" s="304"/>
      <c r="AI200" s="304"/>
      <c r="AJ200" s="304"/>
      <c r="AK200" s="304"/>
      <c r="AL200" s="306"/>
      <c r="AM200" s="307"/>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row>
    <row r="201" spans="4:68" s="151" customFormat="1" ht="12.75">
      <c r="D201" s="146"/>
      <c r="E201" s="146"/>
      <c r="F201" s="306"/>
      <c r="G201" s="306"/>
      <c r="H201" s="306"/>
      <c r="I201" s="306"/>
      <c r="J201" s="306"/>
      <c r="K201" s="306"/>
      <c r="L201" s="306"/>
      <c r="M201" s="306"/>
      <c r="N201" s="306"/>
      <c r="O201" s="306"/>
      <c r="P201" s="303"/>
      <c r="Q201" s="303"/>
      <c r="R201" s="303"/>
      <c r="S201" s="303"/>
      <c r="T201" s="303"/>
      <c r="U201" s="303"/>
      <c r="V201" s="304"/>
      <c r="W201" s="304"/>
      <c r="X201" s="304"/>
      <c r="Y201" s="304"/>
      <c r="Z201" s="304"/>
      <c r="AA201" s="304"/>
      <c r="AB201" s="304"/>
      <c r="AC201" s="304"/>
      <c r="AD201" s="304"/>
      <c r="AE201" s="304"/>
      <c r="AF201" s="304"/>
      <c r="AG201" s="304"/>
      <c r="AH201" s="304"/>
      <c r="AI201" s="304"/>
      <c r="AJ201" s="304"/>
      <c r="AK201" s="304"/>
      <c r="AL201" s="306"/>
      <c r="AM201" s="307"/>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row>
    <row r="202" spans="4:68" s="151" customFormat="1" ht="12.75">
      <c r="D202" s="146"/>
      <c r="E202" s="146"/>
      <c r="F202" s="306"/>
      <c r="G202" s="306"/>
      <c r="H202" s="306"/>
      <c r="I202" s="306"/>
      <c r="J202" s="306"/>
      <c r="K202" s="306"/>
      <c r="L202" s="306"/>
      <c r="M202" s="306"/>
      <c r="N202" s="306"/>
      <c r="O202" s="306"/>
      <c r="P202" s="303"/>
      <c r="Q202" s="303"/>
      <c r="R202" s="303"/>
      <c r="S202" s="303"/>
      <c r="T202" s="303"/>
      <c r="U202" s="303"/>
      <c r="V202" s="304"/>
      <c r="W202" s="304"/>
      <c r="X202" s="304"/>
      <c r="Y202" s="304"/>
      <c r="Z202" s="304"/>
      <c r="AA202" s="304"/>
      <c r="AB202" s="304"/>
      <c r="AC202" s="304"/>
      <c r="AD202" s="304"/>
      <c r="AE202" s="304"/>
      <c r="AF202" s="304"/>
      <c r="AG202" s="304"/>
      <c r="AH202" s="304"/>
      <c r="AI202" s="304"/>
      <c r="AJ202" s="304"/>
      <c r="AK202" s="304"/>
      <c r="AL202" s="306"/>
      <c r="AM202" s="307"/>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c r="BJ202" s="56"/>
      <c r="BK202" s="56"/>
      <c r="BL202" s="56"/>
      <c r="BM202" s="56"/>
      <c r="BN202" s="56"/>
      <c r="BO202" s="56"/>
      <c r="BP202" s="56"/>
    </row>
    <row r="203" spans="1:37" ht="12.75">
      <c r="A203" s="285"/>
      <c r="V203" s="79"/>
      <c r="W203" s="79"/>
      <c r="X203" s="79"/>
      <c r="Y203" s="79"/>
      <c r="Z203" s="79"/>
      <c r="AA203" s="79"/>
      <c r="AB203" s="79"/>
      <c r="AC203" s="79"/>
      <c r="AD203" s="79"/>
      <c r="AE203" s="79"/>
      <c r="AF203" s="247"/>
      <c r="AG203" s="247"/>
      <c r="AH203" s="247"/>
      <c r="AI203" s="247"/>
      <c r="AJ203" s="247"/>
      <c r="AK203" s="247"/>
    </row>
    <row r="204" spans="22:37" ht="12.75">
      <c r="V204" s="79"/>
      <c r="W204" s="79"/>
      <c r="X204" s="79"/>
      <c r="Y204" s="79"/>
      <c r="Z204" s="79"/>
      <c r="AA204" s="79"/>
      <c r="AB204" s="79"/>
      <c r="AC204" s="79"/>
      <c r="AD204" s="79"/>
      <c r="AE204" s="79"/>
      <c r="AF204" s="247"/>
      <c r="AG204" s="247"/>
      <c r="AH204" s="247"/>
      <c r="AI204" s="247"/>
      <c r="AJ204" s="247"/>
      <c r="AK204" s="247"/>
    </row>
    <row r="205" spans="22:37" ht="12.75">
      <c r="V205" s="79"/>
      <c r="W205" s="79"/>
      <c r="X205" s="79"/>
      <c r="Y205" s="79"/>
      <c r="Z205" s="79"/>
      <c r="AA205" s="79"/>
      <c r="AB205" s="79"/>
      <c r="AC205" s="79"/>
      <c r="AD205" s="79"/>
      <c r="AE205" s="79"/>
      <c r="AF205" s="247"/>
      <c r="AG205" s="247"/>
      <c r="AH205" s="247"/>
      <c r="AI205" s="247"/>
      <c r="AJ205" s="247"/>
      <c r="AK205" s="247"/>
    </row>
    <row r="206" spans="22:37" ht="12.75">
      <c r="V206" s="79"/>
      <c r="W206" s="79"/>
      <c r="X206" s="79"/>
      <c r="Y206" s="79"/>
      <c r="Z206" s="79"/>
      <c r="AA206" s="79"/>
      <c r="AB206" s="79"/>
      <c r="AC206" s="79"/>
      <c r="AD206" s="79"/>
      <c r="AE206" s="79"/>
      <c r="AF206" s="247"/>
      <c r="AG206" s="247"/>
      <c r="AH206" s="247"/>
      <c r="AI206" s="247"/>
      <c r="AJ206" s="247"/>
      <c r="AK206" s="247"/>
    </row>
    <row r="207" spans="22:37" ht="12.75">
      <c r="V207" s="79"/>
      <c r="W207" s="79"/>
      <c r="X207" s="79"/>
      <c r="Y207" s="79"/>
      <c r="Z207" s="79"/>
      <c r="AA207" s="79"/>
      <c r="AB207" s="79"/>
      <c r="AC207" s="79"/>
      <c r="AD207" s="79"/>
      <c r="AE207" s="79"/>
      <c r="AF207" s="247"/>
      <c r="AG207" s="247"/>
      <c r="AH207" s="247"/>
      <c r="AI207" s="247"/>
      <c r="AJ207" s="247"/>
      <c r="AK207" s="247"/>
    </row>
    <row r="208" spans="22:37" ht="12.75">
      <c r="V208" s="79"/>
      <c r="W208" s="79"/>
      <c r="X208" s="79"/>
      <c r="Y208" s="79"/>
      <c r="Z208" s="79"/>
      <c r="AA208" s="79"/>
      <c r="AB208" s="79"/>
      <c r="AC208" s="79"/>
      <c r="AD208" s="79"/>
      <c r="AE208" s="79"/>
      <c r="AF208" s="247"/>
      <c r="AG208" s="247"/>
      <c r="AH208" s="247"/>
      <c r="AI208" s="247"/>
      <c r="AJ208" s="247"/>
      <c r="AK208" s="247"/>
    </row>
    <row r="209" spans="22:37" ht="12.75">
      <c r="V209" s="79"/>
      <c r="W209" s="79"/>
      <c r="X209" s="79"/>
      <c r="Y209" s="79"/>
      <c r="Z209" s="79"/>
      <c r="AA209" s="79"/>
      <c r="AB209" s="79"/>
      <c r="AC209" s="79"/>
      <c r="AD209" s="79"/>
      <c r="AE209" s="79"/>
      <c r="AF209" s="247"/>
      <c r="AG209" s="247"/>
      <c r="AH209" s="247"/>
      <c r="AI209" s="247"/>
      <c r="AJ209" s="247"/>
      <c r="AK209" s="247"/>
    </row>
    <row r="210" spans="22:37" ht="12.75">
      <c r="V210" s="79"/>
      <c r="W210" s="79"/>
      <c r="X210" s="79"/>
      <c r="Y210" s="79"/>
      <c r="Z210" s="79"/>
      <c r="AA210" s="79"/>
      <c r="AB210" s="79"/>
      <c r="AC210" s="79"/>
      <c r="AD210" s="79"/>
      <c r="AE210" s="79"/>
      <c r="AF210" s="247"/>
      <c r="AG210" s="247"/>
      <c r="AH210" s="247"/>
      <c r="AI210" s="247"/>
      <c r="AJ210" s="247"/>
      <c r="AK210" s="247"/>
    </row>
    <row r="211" spans="22:37" ht="12.75">
      <c r="V211" s="79"/>
      <c r="W211" s="79"/>
      <c r="X211" s="79"/>
      <c r="Y211" s="79"/>
      <c r="Z211" s="79"/>
      <c r="AA211" s="79"/>
      <c r="AB211" s="79"/>
      <c r="AC211" s="79"/>
      <c r="AD211" s="79"/>
      <c r="AE211" s="79"/>
      <c r="AF211" s="247"/>
      <c r="AG211" s="247"/>
      <c r="AH211" s="247"/>
      <c r="AI211" s="247"/>
      <c r="AJ211" s="247"/>
      <c r="AK211" s="247"/>
    </row>
    <row r="212" spans="22:37" ht="12.75">
      <c r="V212" s="79"/>
      <c r="W212" s="79"/>
      <c r="X212" s="79"/>
      <c r="Y212" s="79"/>
      <c r="Z212" s="79"/>
      <c r="AA212" s="79"/>
      <c r="AB212" s="79"/>
      <c r="AC212" s="79"/>
      <c r="AD212" s="79"/>
      <c r="AE212" s="79"/>
      <c r="AF212" s="247"/>
      <c r="AG212" s="247"/>
      <c r="AH212" s="247"/>
      <c r="AI212" s="247"/>
      <c r="AJ212" s="247"/>
      <c r="AK212" s="247"/>
    </row>
    <row r="213" spans="22:37" ht="12.75">
      <c r="V213" s="79"/>
      <c r="W213" s="79"/>
      <c r="X213" s="79"/>
      <c r="Y213" s="79"/>
      <c r="Z213" s="79"/>
      <c r="AA213" s="79"/>
      <c r="AB213" s="79"/>
      <c r="AC213" s="79"/>
      <c r="AD213" s="79"/>
      <c r="AE213" s="79"/>
      <c r="AF213" s="247"/>
      <c r="AG213" s="247"/>
      <c r="AH213" s="247"/>
      <c r="AI213" s="247"/>
      <c r="AJ213" s="247"/>
      <c r="AK213" s="247"/>
    </row>
    <row r="214" spans="22:37" ht="12.75">
      <c r="V214" s="79"/>
      <c r="W214" s="79"/>
      <c r="X214" s="79"/>
      <c r="Y214" s="79"/>
      <c r="Z214" s="79"/>
      <c r="AA214" s="79"/>
      <c r="AB214" s="79"/>
      <c r="AC214" s="79"/>
      <c r="AD214" s="79"/>
      <c r="AE214" s="79"/>
      <c r="AF214" s="247"/>
      <c r="AG214" s="247"/>
      <c r="AH214" s="247"/>
      <c r="AI214" s="247"/>
      <c r="AJ214" s="247"/>
      <c r="AK214" s="247"/>
    </row>
  </sheetData>
  <mergeCells count="18">
    <mergeCell ref="AD2:AE2"/>
    <mergeCell ref="AF2:AG2"/>
    <mergeCell ref="AH2:AI2"/>
    <mergeCell ref="AJ2:AK2"/>
    <mergeCell ref="V2:W2"/>
    <mergeCell ref="X2:Y2"/>
    <mergeCell ref="Z2:AA2"/>
    <mergeCell ref="AB2:AC2"/>
    <mergeCell ref="F1:G1"/>
    <mergeCell ref="AL2:AM2"/>
    <mergeCell ref="F2:G2"/>
    <mergeCell ref="H2:I2"/>
    <mergeCell ref="J2:K2"/>
    <mergeCell ref="L2:M2"/>
    <mergeCell ref="N2:O2"/>
    <mergeCell ref="P2:Q2"/>
    <mergeCell ref="R2:S2"/>
    <mergeCell ref="T2:U2"/>
  </mergeCells>
  <printOptions/>
  <pageMargins left="0.5" right="0.5" top="0.75" bottom="0.75" header="0.5" footer="0.5"/>
  <pageSetup horizontalDpi="600" verticalDpi="600" orientation="landscape" r:id="rId1"/>
  <headerFooter alignWithMargins="0">
    <oddHeader>&amp;CEstimated Cost &amp;D&amp;T
&amp;F</oddHeader>
  </headerFooter>
</worksheet>
</file>

<file path=xl/worksheets/sheet12.xml><?xml version="1.0" encoding="utf-8"?>
<worksheet xmlns="http://schemas.openxmlformats.org/spreadsheetml/2006/main" xmlns:r="http://schemas.openxmlformats.org/officeDocument/2006/relationships">
  <dimension ref="A1:N248"/>
  <sheetViews>
    <sheetView tabSelected="1" workbookViewId="0" topLeftCell="A116">
      <selection activeCell="B106" sqref="B106"/>
    </sheetView>
  </sheetViews>
  <sheetFormatPr defaultColWidth="9.140625" defaultRowHeight="12.75"/>
  <cols>
    <col min="1" max="1" width="15.8515625" style="0" customWidth="1"/>
    <col min="4" max="4" width="14.421875" style="0" customWidth="1"/>
    <col min="6" max="6" width="14.00390625" style="0" customWidth="1"/>
    <col min="8" max="8" width="14.421875" style="0" customWidth="1"/>
    <col min="11" max="11" width="11.140625" style="0" bestFit="1" customWidth="1"/>
    <col min="13" max="14" width="12.7109375" style="0" bestFit="1" customWidth="1"/>
  </cols>
  <sheetData>
    <row r="1" spans="1:12" ht="18">
      <c r="A1" s="403" t="s">
        <v>25</v>
      </c>
      <c r="B1" s="403"/>
      <c r="C1" s="403"/>
      <c r="D1" s="403"/>
      <c r="E1" s="403"/>
      <c r="H1" s="404" t="s">
        <v>28</v>
      </c>
      <c r="I1" s="404"/>
      <c r="J1" s="404"/>
      <c r="K1" s="404"/>
      <c r="L1" s="404"/>
    </row>
    <row r="3" spans="1:12" ht="12.75">
      <c r="A3" s="65"/>
      <c r="B3" s="65"/>
      <c r="C3" s="65"/>
      <c r="D3" s="65"/>
      <c r="E3" s="65"/>
      <c r="H3" s="38"/>
      <c r="I3" s="38"/>
      <c r="J3" s="38"/>
      <c r="K3" s="38"/>
      <c r="L3" s="38"/>
    </row>
    <row r="4" spans="1:12" ht="12.75">
      <c r="A4" s="65"/>
      <c r="B4" s="65"/>
      <c r="C4" s="65"/>
      <c r="D4" s="65"/>
      <c r="E4" s="65"/>
      <c r="H4" s="38"/>
      <c r="I4" s="38"/>
      <c r="J4" s="38"/>
      <c r="K4" s="38"/>
      <c r="L4" s="38"/>
    </row>
    <row r="5" spans="1:12" ht="12.75">
      <c r="A5" s="65"/>
      <c r="B5" s="65"/>
      <c r="C5" s="65"/>
      <c r="D5" s="65"/>
      <c r="E5" s="65"/>
      <c r="H5" s="38"/>
      <c r="I5" s="38"/>
      <c r="J5" s="38"/>
      <c r="K5" s="38"/>
      <c r="L5" s="38"/>
    </row>
    <row r="6" spans="1:12" ht="12.75">
      <c r="A6" s="200">
        <f>'ESTIMATED COST'!A9</f>
        <v>41053</v>
      </c>
      <c r="B6" t="s">
        <v>17</v>
      </c>
      <c r="C6" t="s">
        <v>18</v>
      </c>
      <c r="D6" t="s">
        <v>26</v>
      </c>
      <c r="E6" s="65"/>
      <c r="H6" s="200">
        <f>'ESTIMATED COST'!A9</f>
        <v>41053</v>
      </c>
      <c r="I6" t="s">
        <v>17</v>
      </c>
      <c r="J6" t="s">
        <v>18</v>
      </c>
      <c r="K6" t="s">
        <v>26</v>
      </c>
      <c r="L6" s="38"/>
    </row>
    <row r="7" spans="1:12" ht="12.75">
      <c r="A7" s="64" t="s">
        <v>206</v>
      </c>
      <c r="B7" s="38"/>
      <c r="C7" s="46">
        <v>125</v>
      </c>
      <c r="D7" s="46">
        <f>B7*C7</f>
        <v>0</v>
      </c>
      <c r="E7" s="65"/>
      <c r="F7" s="18"/>
      <c r="H7" s="64"/>
      <c r="I7" s="38"/>
      <c r="J7" s="46"/>
      <c r="K7" s="46">
        <f>I7*J7</f>
        <v>0</v>
      </c>
      <c r="L7" s="38"/>
    </row>
    <row r="8" spans="1:12" ht="12.75">
      <c r="A8" s="1" t="s">
        <v>207</v>
      </c>
      <c r="B8" s="38"/>
      <c r="C8" s="3">
        <v>125</v>
      </c>
      <c r="D8" s="3">
        <f>C8*B8</f>
        <v>0</v>
      </c>
      <c r="E8" s="65" t="s">
        <v>380</v>
      </c>
      <c r="F8" s="3"/>
      <c r="H8" s="1"/>
      <c r="I8" s="38"/>
      <c r="J8" s="3"/>
      <c r="K8" s="3">
        <f>J8*I8</f>
        <v>0</v>
      </c>
      <c r="L8" s="38"/>
    </row>
    <row r="9" spans="1:12" ht="12.75">
      <c r="A9" s="1" t="s">
        <v>208</v>
      </c>
      <c r="B9" s="38">
        <v>7.8</v>
      </c>
      <c r="C9" s="3">
        <v>125</v>
      </c>
      <c r="D9" s="3">
        <f>C9*B9</f>
        <v>975</v>
      </c>
      <c r="E9" s="369" t="s">
        <v>379</v>
      </c>
      <c r="H9" s="1"/>
      <c r="I9" s="38"/>
      <c r="J9" s="3"/>
      <c r="K9" s="3">
        <f>J9*I9</f>
        <v>0</v>
      </c>
      <c r="L9" s="38"/>
    </row>
    <row r="10" spans="1:12" ht="12.75">
      <c r="A10" s="1" t="s">
        <v>209</v>
      </c>
      <c r="B10" s="38"/>
      <c r="C10" s="3">
        <v>145</v>
      </c>
      <c r="D10" s="3">
        <f>C10*B10</f>
        <v>0</v>
      </c>
      <c r="E10" s="65"/>
      <c r="H10" s="1"/>
      <c r="I10" s="38"/>
      <c r="J10" s="3"/>
      <c r="K10" s="3">
        <f>J10*I10</f>
        <v>0</v>
      </c>
      <c r="L10" s="38"/>
    </row>
    <row r="11" spans="1:12" ht="12.75">
      <c r="A11" s="1"/>
      <c r="B11" s="38"/>
      <c r="C11" s="3"/>
      <c r="D11" s="3">
        <f>C11*B11</f>
        <v>0</v>
      </c>
      <c r="E11" s="65"/>
      <c r="H11" s="1"/>
      <c r="I11" s="38"/>
      <c r="J11" s="3"/>
      <c r="K11" s="3">
        <f>J11*I11</f>
        <v>0</v>
      </c>
      <c r="L11" s="38"/>
    </row>
    <row r="12" spans="1:12" ht="12.75">
      <c r="A12" s="1"/>
      <c r="C12" s="3"/>
      <c r="D12" s="3"/>
      <c r="E12" s="65"/>
      <c r="H12" s="1"/>
      <c r="I12" s="38"/>
      <c r="J12" s="3"/>
      <c r="K12" s="3">
        <f>J12*I12</f>
        <v>0</v>
      </c>
      <c r="L12" s="38"/>
    </row>
    <row r="13" spans="1:12" ht="12.75">
      <c r="A13" s="1"/>
      <c r="C13" s="3"/>
      <c r="D13" s="3"/>
      <c r="E13" s="65"/>
      <c r="G13" s="336"/>
      <c r="H13" s="1"/>
      <c r="J13" s="3"/>
      <c r="K13" s="3"/>
      <c r="L13" s="38"/>
    </row>
    <row r="14" spans="1:12" ht="12.75">
      <c r="A14" s="1"/>
      <c r="C14" s="3"/>
      <c r="D14" s="3"/>
      <c r="E14" s="65"/>
      <c r="G14" s="10"/>
      <c r="H14" s="1"/>
      <c r="J14" s="3"/>
      <c r="K14" s="3"/>
      <c r="L14" s="38"/>
    </row>
    <row r="15" spans="1:12" ht="12.75">
      <c r="A15" s="1"/>
      <c r="C15" s="3"/>
      <c r="E15" s="65"/>
      <c r="H15" s="1"/>
      <c r="J15" s="3"/>
      <c r="L15" s="38"/>
    </row>
    <row r="16" spans="1:12" ht="12.75">
      <c r="A16" s="1"/>
      <c r="C16" s="3"/>
      <c r="D16" s="12">
        <f>SUM(D7:D15)</f>
        <v>975</v>
      </c>
      <c r="E16" s="65"/>
      <c r="H16" s="1"/>
      <c r="J16" s="3"/>
      <c r="K16" s="12">
        <f>SUM(K7:K15)</f>
        <v>0</v>
      </c>
      <c r="L16" s="38"/>
    </row>
    <row r="17" spans="1:12" ht="12.75">
      <c r="A17" s="66"/>
      <c r="B17" s="65"/>
      <c r="C17" s="67"/>
      <c r="D17" s="67"/>
      <c r="E17" s="65"/>
      <c r="H17" s="23"/>
      <c r="I17" s="38"/>
      <c r="J17" s="68"/>
      <c r="K17" s="68"/>
      <c r="L17" s="38"/>
    </row>
    <row r="18" spans="1:12" ht="12.75">
      <c r="A18" s="66"/>
      <c r="B18" s="65"/>
      <c r="C18" s="67"/>
      <c r="D18" s="67"/>
      <c r="E18" s="65"/>
      <c r="H18" s="23"/>
      <c r="I18" s="38"/>
      <c r="J18" s="68"/>
      <c r="K18" s="68"/>
      <c r="L18" s="38"/>
    </row>
    <row r="19" spans="1:12" ht="12.75">
      <c r="A19" s="66"/>
      <c r="B19" s="65"/>
      <c r="C19" s="67"/>
      <c r="D19" s="67"/>
      <c r="E19" s="65"/>
      <c r="H19" s="23"/>
      <c r="I19" s="38"/>
      <c r="J19" s="68"/>
      <c r="K19" s="68"/>
      <c r="L19" s="38"/>
    </row>
    <row r="20" spans="1:5" ht="12.75">
      <c r="A20" s="35"/>
      <c r="B20" s="18"/>
      <c r="C20" s="18"/>
      <c r="D20" s="46"/>
      <c r="E20" s="18"/>
    </row>
    <row r="21" spans="1:5" ht="12.75">
      <c r="A21" s="35"/>
      <c r="B21" s="18"/>
      <c r="C21" s="18"/>
      <c r="D21" s="46"/>
      <c r="E21" s="18"/>
    </row>
    <row r="22" spans="1:12" ht="12.75">
      <c r="A22" s="50"/>
      <c r="B22" s="50"/>
      <c r="C22" s="50"/>
      <c r="D22" s="50"/>
      <c r="E22" s="50"/>
      <c r="H22" s="38"/>
      <c r="I22" s="38"/>
      <c r="J22" s="38"/>
      <c r="K22" s="38"/>
      <c r="L22" s="38"/>
    </row>
    <row r="23" spans="1:12" ht="12.75">
      <c r="A23" s="50"/>
      <c r="B23" s="50"/>
      <c r="C23" s="50"/>
      <c r="D23" s="50"/>
      <c r="E23" s="50"/>
      <c r="H23" s="38"/>
      <c r="I23" s="38"/>
      <c r="J23" s="38"/>
      <c r="K23" s="38"/>
      <c r="L23" s="38"/>
    </row>
    <row r="24" spans="1:12" ht="12.75">
      <c r="A24" s="50"/>
      <c r="B24" s="50"/>
      <c r="C24" s="50"/>
      <c r="D24" s="50"/>
      <c r="E24" s="50"/>
      <c r="H24" s="38"/>
      <c r="I24" s="38"/>
      <c r="J24" s="38"/>
      <c r="K24" s="38"/>
      <c r="L24" s="38"/>
    </row>
    <row r="25" spans="1:12" ht="12.75">
      <c r="A25" s="200">
        <f>SUM(A6+1)</f>
        <v>41054</v>
      </c>
      <c r="B25" t="s">
        <v>17</v>
      </c>
      <c r="C25" t="s">
        <v>18</v>
      </c>
      <c r="D25" t="s">
        <v>26</v>
      </c>
      <c r="E25" s="50"/>
      <c r="H25" s="200">
        <f>SUM(H6+1)</f>
        <v>41054</v>
      </c>
      <c r="I25" t="s">
        <v>17</v>
      </c>
      <c r="J25" t="s">
        <v>18</v>
      </c>
      <c r="K25" t="s">
        <v>26</v>
      </c>
      <c r="L25" s="38"/>
    </row>
    <row r="26" spans="1:14" ht="12.75">
      <c r="A26" s="64" t="s">
        <v>206</v>
      </c>
      <c r="B26" s="38"/>
      <c r="C26" s="46">
        <v>125</v>
      </c>
      <c r="D26" s="46">
        <f>B26*C26</f>
        <v>0</v>
      </c>
      <c r="E26" s="50"/>
      <c r="G26" s="338" t="s">
        <v>171</v>
      </c>
      <c r="H26" s="1" t="s">
        <v>170</v>
      </c>
      <c r="I26" s="38"/>
      <c r="J26" s="46"/>
      <c r="K26" s="46">
        <v>37836</v>
      </c>
      <c r="L26" s="38"/>
      <c r="N26" s="46"/>
    </row>
    <row r="27" spans="1:14" ht="12.75">
      <c r="A27" s="1" t="s">
        <v>207</v>
      </c>
      <c r="B27" s="38"/>
      <c r="C27" s="3">
        <v>125</v>
      </c>
      <c r="D27" s="3">
        <f>C27*B27</f>
        <v>0</v>
      </c>
      <c r="E27" s="65" t="s">
        <v>380</v>
      </c>
      <c r="G27" s="339" t="s">
        <v>172</v>
      </c>
      <c r="H27" s="1" t="s">
        <v>170</v>
      </c>
      <c r="I27" s="38"/>
      <c r="J27" s="3"/>
      <c r="K27" s="340">
        <v>43375.5</v>
      </c>
      <c r="L27" s="38"/>
      <c r="N27" s="46"/>
    </row>
    <row r="28" spans="1:12" ht="12.75">
      <c r="A28" s="1" t="s">
        <v>208</v>
      </c>
      <c r="B28" s="38">
        <v>10.5</v>
      </c>
      <c r="C28" s="3">
        <v>125</v>
      </c>
      <c r="D28" s="3">
        <f>C28*B28</f>
        <v>1312.5</v>
      </c>
      <c r="E28" s="50" t="s">
        <v>379</v>
      </c>
      <c r="G28" s="337" t="s">
        <v>188</v>
      </c>
      <c r="H28" s="1" t="s">
        <v>173</v>
      </c>
      <c r="I28" s="38"/>
      <c r="J28" s="3"/>
      <c r="K28" s="3">
        <v>2820.88</v>
      </c>
      <c r="L28" s="38"/>
    </row>
    <row r="29" spans="1:12" ht="12.75">
      <c r="A29" s="1" t="s">
        <v>209</v>
      </c>
      <c r="B29" s="38"/>
      <c r="C29" s="3">
        <v>145</v>
      </c>
      <c r="D29" s="3">
        <f>C29*B29</f>
        <v>0</v>
      </c>
      <c r="E29" s="50"/>
      <c r="G29" s="337">
        <v>718</v>
      </c>
      <c r="H29" s="1" t="s">
        <v>174</v>
      </c>
      <c r="I29" s="38"/>
      <c r="J29" s="3"/>
      <c r="K29" s="341">
        <v>36077</v>
      </c>
      <c r="L29" s="38"/>
    </row>
    <row r="30" spans="1:12" ht="12.75">
      <c r="A30" s="1" t="s">
        <v>27</v>
      </c>
      <c r="B30" s="38"/>
      <c r="C30" s="3">
        <v>145</v>
      </c>
      <c r="D30" s="3">
        <f>C30*B30</f>
        <v>0</v>
      </c>
      <c r="E30" s="50"/>
      <c r="G30" s="337" t="s">
        <v>221</v>
      </c>
      <c r="H30" s="1" t="s">
        <v>220</v>
      </c>
      <c r="I30" s="38"/>
      <c r="J30" s="3"/>
      <c r="K30" s="3">
        <v>3043.66</v>
      </c>
      <c r="L30" s="38"/>
    </row>
    <row r="31" spans="1:12" ht="12.75">
      <c r="A31" s="1"/>
      <c r="C31" s="3"/>
      <c r="D31" s="3"/>
      <c r="E31" s="50"/>
      <c r="H31" s="1"/>
      <c r="I31" s="38"/>
      <c r="J31" s="3"/>
      <c r="K31" s="3">
        <f>J31*I31</f>
        <v>0</v>
      </c>
      <c r="L31" s="38"/>
    </row>
    <row r="32" spans="1:12" ht="12.75">
      <c r="A32" s="1"/>
      <c r="C32" s="3"/>
      <c r="D32" s="3"/>
      <c r="E32" s="50"/>
      <c r="F32" s="3"/>
      <c r="G32" s="336"/>
      <c r="H32" s="1"/>
      <c r="J32" s="3"/>
      <c r="K32" s="3"/>
      <c r="L32" s="38"/>
    </row>
    <row r="33" spans="1:12" ht="12.75">
      <c r="A33" s="1"/>
      <c r="C33" s="3"/>
      <c r="D33" s="3"/>
      <c r="E33" s="50"/>
      <c r="G33" s="10"/>
      <c r="H33" s="1"/>
      <c r="J33" s="3"/>
      <c r="K33" s="3"/>
      <c r="L33" s="38"/>
    </row>
    <row r="34" spans="1:12" ht="12.75">
      <c r="A34" s="1"/>
      <c r="C34" s="3"/>
      <c r="E34" s="50"/>
      <c r="H34" s="1"/>
      <c r="J34" s="3"/>
      <c r="L34" s="38"/>
    </row>
    <row r="35" spans="1:14" ht="12.75">
      <c r="A35" s="1"/>
      <c r="C35" s="3"/>
      <c r="D35" s="12">
        <f>SUM(D26:D34)</f>
        <v>1312.5</v>
      </c>
      <c r="E35" s="50"/>
      <c r="H35" s="1"/>
      <c r="J35" s="3"/>
      <c r="K35" s="12">
        <f>SUM(K26:K34)</f>
        <v>123153.04000000001</v>
      </c>
      <c r="L35" s="38"/>
      <c r="M35" s="3">
        <f>K35</f>
        <v>123153.04000000001</v>
      </c>
      <c r="N35" s="3"/>
    </row>
    <row r="36" spans="1:12" ht="12.75">
      <c r="A36" s="51"/>
      <c r="B36" s="50"/>
      <c r="C36" s="63"/>
      <c r="D36" s="63"/>
      <c r="E36" s="50"/>
      <c r="H36" s="23"/>
      <c r="I36" s="38"/>
      <c r="J36" s="68"/>
      <c r="K36" s="68"/>
      <c r="L36" s="38"/>
    </row>
    <row r="37" spans="1:12" ht="12.75">
      <c r="A37" s="51"/>
      <c r="B37" s="50"/>
      <c r="C37" s="63"/>
      <c r="D37" s="63"/>
      <c r="E37" s="50"/>
      <c r="H37" s="23"/>
      <c r="I37" s="38"/>
      <c r="J37" s="68"/>
      <c r="K37" s="68"/>
      <c r="L37" s="38"/>
    </row>
    <row r="38" spans="1:12" ht="12.75">
      <c r="A38" s="51"/>
      <c r="B38" s="50"/>
      <c r="C38" s="63"/>
      <c r="D38" s="63"/>
      <c r="E38" s="50"/>
      <c r="H38" s="23"/>
      <c r="I38" s="38"/>
      <c r="J38" s="68"/>
      <c r="K38" s="68"/>
      <c r="L38" s="38"/>
    </row>
    <row r="39" spans="1:4" ht="12.75">
      <c r="A39" s="35"/>
      <c r="B39" s="18"/>
      <c r="C39" s="46"/>
      <c r="D39" s="46"/>
    </row>
    <row r="40" spans="1:4" ht="12.75">
      <c r="A40" s="1"/>
      <c r="C40" s="46"/>
      <c r="D40" s="3"/>
    </row>
    <row r="41" spans="1:12" ht="12.75">
      <c r="A41" s="50"/>
      <c r="B41" s="50"/>
      <c r="C41" s="50"/>
      <c r="D41" s="50"/>
      <c r="E41" s="50"/>
      <c r="H41" s="38"/>
      <c r="I41" s="38"/>
      <c r="J41" s="38"/>
      <c r="K41" s="38"/>
      <c r="L41" s="38"/>
    </row>
    <row r="42" spans="1:12" ht="12.75">
      <c r="A42" s="50"/>
      <c r="B42" s="50"/>
      <c r="C42" s="50"/>
      <c r="D42" s="50"/>
      <c r="E42" s="50"/>
      <c r="H42" s="38"/>
      <c r="I42" s="38"/>
      <c r="J42" s="38"/>
      <c r="K42" s="38"/>
      <c r="L42" s="38"/>
    </row>
    <row r="43" spans="1:12" ht="12.75">
      <c r="A43" s="50"/>
      <c r="B43" s="50"/>
      <c r="C43" s="50"/>
      <c r="D43" s="50"/>
      <c r="E43" s="50"/>
      <c r="H43" s="38"/>
      <c r="I43" s="38"/>
      <c r="J43" s="38"/>
      <c r="K43" s="38"/>
      <c r="L43" s="38"/>
    </row>
    <row r="44" spans="1:12" ht="12.75">
      <c r="A44" s="200">
        <f>SUM(A25+1)</f>
        <v>41055</v>
      </c>
      <c r="B44" t="s">
        <v>17</v>
      </c>
      <c r="C44" t="s">
        <v>18</v>
      </c>
      <c r="D44" t="s">
        <v>26</v>
      </c>
      <c r="E44" s="50"/>
      <c r="H44" s="200">
        <f>SUM(H25+1)</f>
        <v>41055</v>
      </c>
      <c r="I44" t="s">
        <v>186</v>
      </c>
      <c r="J44" t="s">
        <v>18</v>
      </c>
      <c r="K44" t="s">
        <v>26</v>
      </c>
      <c r="L44" s="38"/>
    </row>
    <row r="45" spans="1:12" ht="12.75">
      <c r="A45" s="64" t="s">
        <v>206</v>
      </c>
      <c r="B45" s="38"/>
      <c r="C45" s="46">
        <v>125</v>
      </c>
      <c r="D45" s="46">
        <f>B45*C45</f>
        <v>0</v>
      </c>
      <c r="E45" s="50"/>
      <c r="G45" s="338" t="s">
        <v>171</v>
      </c>
      <c r="H45" s="1" t="s">
        <v>170</v>
      </c>
      <c r="I45" s="38"/>
      <c r="J45" s="3"/>
      <c r="K45" s="342">
        <v>14315.35</v>
      </c>
      <c r="L45" s="38"/>
    </row>
    <row r="46" spans="1:12" ht="12.75">
      <c r="A46" s="1" t="s">
        <v>207</v>
      </c>
      <c r="B46" s="38"/>
      <c r="C46" s="3">
        <v>125</v>
      </c>
      <c r="D46" s="3">
        <f>C46*B46</f>
        <v>0</v>
      </c>
      <c r="E46" s="50" t="s">
        <v>380</v>
      </c>
      <c r="G46" s="339" t="s">
        <v>172</v>
      </c>
      <c r="H46" s="1" t="s">
        <v>170</v>
      </c>
      <c r="I46" s="38"/>
      <c r="J46" s="3"/>
      <c r="K46" s="343">
        <v>17837.4</v>
      </c>
      <c r="L46" s="38"/>
    </row>
    <row r="47" spans="1:12" ht="12.75">
      <c r="A47" s="1" t="s">
        <v>208</v>
      </c>
      <c r="B47" s="38">
        <v>5.9</v>
      </c>
      <c r="C47" s="3">
        <v>125</v>
      </c>
      <c r="D47" s="3">
        <f>C47*B47</f>
        <v>737.5</v>
      </c>
      <c r="E47" s="50" t="s">
        <v>379</v>
      </c>
      <c r="G47" s="337" t="s">
        <v>188</v>
      </c>
      <c r="H47" s="1" t="s">
        <v>173</v>
      </c>
      <c r="I47" s="38"/>
      <c r="J47" s="3"/>
      <c r="K47" s="343">
        <v>246</v>
      </c>
      <c r="L47" s="38"/>
    </row>
    <row r="48" spans="1:12" ht="12.75">
      <c r="A48" s="1" t="s">
        <v>209</v>
      </c>
      <c r="B48" s="38"/>
      <c r="C48" s="3">
        <v>145</v>
      </c>
      <c r="D48" s="3">
        <f>C48*B48</f>
        <v>0</v>
      </c>
      <c r="E48" s="50"/>
      <c r="G48" s="337">
        <v>718</v>
      </c>
      <c r="H48" s="1" t="s">
        <v>174</v>
      </c>
      <c r="I48" s="38"/>
      <c r="J48" s="3"/>
      <c r="K48" s="343">
        <v>6777.3</v>
      </c>
      <c r="L48" s="38" t="s">
        <v>215</v>
      </c>
    </row>
    <row r="49" spans="1:12" ht="12.75">
      <c r="A49" s="1" t="s">
        <v>27</v>
      </c>
      <c r="B49" s="38"/>
      <c r="C49" s="3">
        <v>145</v>
      </c>
      <c r="D49" s="3">
        <f>C49*B49</f>
        <v>0</v>
      </c>
      <c r="E49" s="50"/>
      <c r="H49" s="1" t="s">
        <v>202</v>
      </c>
      <c r="J49" s="3">
        <v>3450</v>
      </c>
      <c r="K49" s="343"/>
      <c r="L49" s="38"/>
    </row>
    <row r="50" spans="1:12" ht="12.75">
      <c r="A50" s="1"/>
      <c r="C50" s="3"/>
      <c r="D50" s="3"/>
      <c r="E50" s="50"/>
      <c r="H50" s="1" t="s">
        <v>203</v>
      </c>
      <c r="J50" s="3">
        <v>3450</v>
      </c>
      <c r="K50" s="343"/>
      <c r="L50" s="38"/>
    </row>
    <row r="51" spans="1:12" ht="12.75">
      <c r="A51" s="1"/>
      <c r="C51" s="3"/>
      <c r="D51" s="3"/>
      <c r="E51" s="50"/>
      <c r="H51" s="1" t="s">
        <v>204</v>
      </c>
      <c r="J51" s="3">
        <v>3450</v>
      </c>
      <c r="K51" s="343"/>
      <c r="L51" s="38"/>
    </row>
    <row r="52" spans="1:12" ht="12.75">
      <c r="A52" s="1"/>
      <c r="C52" s="3"/>
      <c r="D52" s="3"/>
      <c r="E52" s="50"/>
      <c r="H52" s="1" t="s">
        <v>201</v>
      </c>
      <c r="J52" s="3">
        <v>4994</v>
      </c>
      <c r="K52" s="343">
        <v>157365.24</v>
      </c>
      <c r="L52" s="38"/>
    </row>
    <row r="53" spans="1:12" ht="12.75">
      <c r="A53" s="1"/>
      <c r="C53" s="3"/>
      <c r="E53" s="50"/>
      <c r="G53" s="337" t="s">
        <v>221</v>
      </c>
      <c r="H53" s="1" t="s">
        <v>220</v>
      </c>
      <c r="J53" s="3"/>
      <c r="K53" s="344">
        <v>3728.09</v>
      </c>
      <c r="L53" s="38"/>
    </row>
    <row r="54" spans="1:14" ht="12.75">
      <c r="A54" s="1"/>
      <c r="C54" s="3"/>
      <c r="D54" s="12">
        <f>SUM(D45:D53)</f>
        <v>737.5</v>
      </c>
      <c r="E54" s="50"/>
      <c r="H54" s="1"/>
      <c r="J54" s="3"/>
      <c r="K54" s="12">
        <f>SUM(K45:K53)</f>
        <v>200269.37999999998</v>
      </c>
      <c r="L54" s="38"/>
      <c r="M54" s="3">
        <f>K54</f>
        <v>200269.37999999998</v>
      </c>
      <c r="N54" s="3"/>
    </row>
    <row r="55" spans="1:12" ht="12.75">
      <c r="A55" s="51"/>
      <c r="B55" s="50"/>
      <c r="C55" s="63"/>
      <c r="D55" s="63"/>
      <c r="E55" s="50"/>
      <c r="H55" s="23"/>
      <c r="I55" s="38"/>
      <c r="J55" s="68"/>
      <c r="K55" s="68"/>
      <c r="L55" s="38"/>
    </row>
    <row r="56" spans="1:12" ht="12.75">
      <c r="A56" s="51"/>
      <c r="B56" s="50"/>
      <c r="C56" s="63"/>
      <c r="D56" s="63"/>
      <c r="E56" s="50"/>
      <c r="H56" s="23"/>
      <c r="I56" s="38"/>
      <c r="J56" s="68"/>
      <c r="K56" s="68"/>
      <c r="L56" s="38"/>
    </row>
    <row r="57" spans="1:12" ht="12.75">
      <c r="A57" s="51"/>
      <c r="B57" s="50"/>
      <c r="C57" s="63"/>
      <c r="D57" s="63"/>
      <c r="E57" s="50"/>
      <c r="H57" s="23"/>
      <c r="I57" s="38"/>
      <c r="J57" s="68"/>
      <c r="K57" s="68"/>
      <c r="L57" s="38"/>
    </row>
    <row r="61" spans="1:12" ht="12.75">
      <c r="A61" s="50"/>
      <c r="B61" s="50"/>
      <c r="C61" s="50"/>
      <c r="D61" s="50"/>
      <c r="E61" s="50"/>
      <c r="H61" s="38"/>
      <c r="I61" s="38"/>
      <c r="J61" s="38"/>
      <c r="K61" s="38"/>
      <c r="L61" s="38"/>
    </row>
    <row r="62" spans="1:12" ht="12.75">
      <c r="A62" s="50"/>
      <c r="B62" s="50"/>
      <c r="C62" s="50"/>
      <c r="D62" s="50"/>
      <c r="E62" s="50"/>
      <c r="H62" s="38"/>
      <c r="I62" s="38"/>
      <c r="J62" s="38"/>
      <c r="K62" s="38"/>
      <c r="L62" s="38"/>
    </row>
    <row r="63" spans="1:12" ht="12.75">
      <c r="A63" s="50"/>
      <c r="B63" s="50"/>
      <c r="C63" s="50"/>
      <c r="D63" s="50"/>
      <c r="E63" s="50"/>
      <c r="H63" s="38"/>
      <c r="I63" s="38"/>
      <c r="J63" s="38"/>
      <c r="K63" s="38"/>
      <c r="L63" s="38"/>
    </row>
    <row r="64" spans="1:12" ht="12.75">
      <c r="A64" s="200">
        <f>SUM(A44+1)</f>
        <v>41056</v>
      </c>
      <c r="B64" t="s">
        <v>17</v>
      </c>
      <c r="C64" t="s">
        <v>18</v>
      </c>
      <c r="D64" t="s">
        <v>26</v>
      </c>
      <c r="E64" s="50"/>
      <c r="H64" s="200">
        <f>SUM(H44+1)</f>
        <v>41056</v>
      </c>
      <c r="I64" t="s">
        <v>187</v>
      </c>
      <c r="J64" t="s">
        <v>18</v>
      </c>
      <c r="K64" t="s">
        <v>26</v>
      </c>
      <c r="L64" s="38"/>
    </row>
    <row r="65" spans="1:12" ht="12.75">
      <c r="A65" s="64" t="s">
        <v>206</v>
      </c>
      <c r="B65" s="38">
        <v>4.6</v>
      </c>
      <c r="C65" s="46">
        <v>125</v>
      </c>
      <c r="D65" s="46">
        <f>B65*C65</f>
        <v>575</v>
      </c>
      <c r="E65" s="50"/>
      <c r="G65" s="338" t="s">
        <v>171</v>
      </c>
      <c r="H65" s="1" t="s">
        <v>170</v>
      </c>
      <c r="I65" s="38"/>
      <c r="J65" s="46"/>
      <c r="K65" s="342">
        <v>26003.85</v>
      </c>
      <c r="L65" s="38"/>
    </row>
    <row r="66" spans="1:12" ht="12.75">
      <c r="A66" s="1" t="s">
        <v>207</v>
      </c>
      <c r="B66" s="38"/>
      <c r="C66" s="3">
        <v>125</v>
      </c>
      <c r="D66" s="3">
        <f>C66*B66</f>
        <v>0</v>
      </c>
      <c r="E66" s="50" t="s">
        <v>380</v>
      </c>
      <c r="G66" s="339" t="s">
        <v>172</v>
      </c>
      <c r="H66" s="1" t="s">
        <v>170</v>
      </c>
      <c r="I66" s="38"/>
      <c r="J66" s="3"/>
      <c r="K66" s="343">
        <v>25314.7</v>
      </c>
      <c r="L66" s="38"/>
    </row>
    <row r="67" spans="1:12" ht="12.75">
      <c r="A67" s="1" t="s">
        <v>208</v>
      </c>
      <c r="B67" s="38">
        <v>3.5</v>
      </c>
      <c r="C67" s="3">
        <v>125</v>
      </c>
      <c r="D67" s="3">
        <f>C67*B67</f>
        <v>437.5</v>
      </c>
      <c r="E67" s="50" t="s">
        <v>379</v>
      </c>
      <c r="G67" s="337" t="s">
        <v>188</v>
      </c>
      <c r="H67" s="1" t="s">
        <v>173</v>
      </c>
      <c r="I67" s="38"/>
      <c r="J67" s="3"/>
      <c r="K67" s="343">
        <v>1721.54</v>
      </c>
      <c r="L67" s="38"/>
    </row>
    <row r="68" spans="1:12" ht="12.75">
      <c r="A68" s="1" t="s">
        <v>209</v>
      </c>
      <c r="B68" s="38"/>
      <c r="C68" s="3">
        <v>145</v>
      </c>
      <c r="D68" s="3">
        <f>C68*B68</f>
        <v>0</v>
      </c>
      <c r="E68" s="50"/>
      <c r="G68" s="337">
        <v>718</v>
      </c>
      <c r="H68" s="1" t="s">
        <v>174</v>
      </c>
      <c r="I68" s="38"/>
      <c r="J68" s="3"/>
      <c r="K68" s="343">
        <v>37067.4</v>
      </c>
      <c r="L68" s="38"/>
    </row>
    <row r="69" spans="1:12" ht="12.75">
      <c r="A69" s="1"/>
      <c r="B69" s="38"/>
      <c r="C69" s="3">
        <v>145</v>
      </c>
      <c r="D69" s="3">
        <f>C69*B69</f>
        <v>0</v>
      </c>
      <c r="E69" s="50"/>
      <c r="H69" s="1" t="s">
        <v>202</v>
      </c>
      <c r="J69" s="3">
        <v>3450</v>
      </c>
      <c r="K69" s="343"/>
      <c r="L69" s="38"/>
    </row>
    <row r="70" spans="1:12" ht="12.75">
      <c r="A70" s="1"/>
      <c r="C70" s="3"/>
      <c r="D70" s="3"/>
      <c r="E70" s="50"/>
      <c r="H70" s="1" t="s">
        <v>203</v>
      </c>
      <c r="J70" s="3">
        <v>3450</v>
      </c>
      <c r="K70" s="343"/>
      <c r="L70" s="38"/>
    </row>
    <row r="71" spans="1:12" ht="12.75">
      <c r="A71" s="1"/>
      <c r="C71" s="3"/>
      <c r="D71" s="3"/>
      <c r="E71" s="50"/>
      <c r="H71" s="1" t="s">
        <v>204</v>
      </c>
      <c r="J71" s="3">
        <v>3450</v>
      </c>
      <c r="K71" s="343"/>
      <c r="L71" s="38"/>
    </row>
    <row r="72" spans="1:12" ht="12.75">
      <c r="A72" s="1"/>
      <c r="C72" s="3"/>
      <c r="D72" s="3"/>
      <c r="E72" s="50"/>
      <c r="H72" s="1" t="s">
        <v>201</v>
      </c>
      <c r="J72" s="3">
        <v>4994</v>
      </c>
      <c r="K72" s="343">
        <v>157365.24</v>
      </c>
      <c r="L72" s="38"/>
    </row>
    <row r="73" spans="1:12" ht="12.75">
      <c r="A73" s="1"/>
      <c r="C73" s="3"/>
      <c r="E73" s="50"/>
      <c r="G73" s="337" t="s">
        <v>221</v>
      </c>
      <c r="H73" s="1" t="s">
        <v>220</v>
      </c>
      <c r="J73" s="3"/>
      <c r="K73" s="344">
        <v>5562.28</v>
      </c>
      <c r="L73" s="38"/>
    </row>
    <row r="74" spans="1:14" ht="12.75">
      <c r="A74" s="1"/>
      <c r="C74" s="3"/>
      <c r="D74" s="12">
        <f>SUM(D65:D73)</f>
        <v>1012.5</v>
      </c>
      <c r="E74" s="50"/>
      <c r="H74" s="1"/>
      <c r="J74" s="3"/>
      <c r="K74" s="12">
        <f>SUM(K65:K73)</f>
        <v>253035.00999999998</v>
      </c>
      <c r="L74" s="38"/>
      <c r="M74" s="3">
        <f>K74</f>
        <v>253035.00999999998</v>
      </c>
      <c r="N74" s="3"/>
    </row>
    <row r="75" spans="1:12" ht="12.75">
      <c r="A75" s="51"/>
      <c r="B75" s="50"/>
      <c r="C75" s="63"/>
      <c r="D75" s="63"/>
      <c r="E75" s="50"/>
      <c r="H75" s="23"/>
      <c r="I75" s="38"/>
      <c r="J75" s="68"/>
      <c r="K75" s="68"/>
      <c r="L75" s="38"/>
    </row>
    <row r="76" spans="1:12" ht="12.75">
      <c r="A76" s="51"/>
      <c r="B76" s="50"/>
      <c r="C76" s="63"/>
      <c r="D76" s="63"/>
      <c r="E76" s="50"/>
      <c r="H76" s="23"/>
      <c r="I76" s="38"/>
      <c r="J76" s="68"/>
      <c r="K76" s="68"/>
      <c r="L76" s="38"/>
    </row>
    <row r="77" spans="1:12" ht="12.75">
      <c r="A77" s="51"/>
      <c r="B77" s="50"/>
      <c r="C77" s="63"/>
      <c r="D77" s="63"/>
      <c r="E77" s="50"/>
      <c r="H77" s="23"/>
      <c r="I77" s="38"/>
      <c r="J77" s="68"/>
      <c r="K77" s="68"/>
      <c r="L77" s="38"/>
    </row>
    <row r="79" ht="12.75">
      <c r="N79" s="3"/>
    </row>
    <row r="80" spans="1:5" ht="12.75">
      <c r="A80" s="50"/>
      <c r="B80" s="50"/>
      <c r="C80" s="50"/>
      <c r="D80" s="50"/>
      <c r="E80" s="50"/>
    </row>
    <row r="81" spans="1:12" ht="12.75">
      <c r="A81" s="50"/>
      <c r="B81" s="50"/>
      <c r="C81" s="50"/>
      <c r="D81" s="50"/>
      <c r="E81" s="50"/>
      <c r="H81" s="38"/>
      <c r="I81" s="38"/>
      <c r="J81" s="38"/>
      <c r="K81" s="38"/>
      <c r="L81" s="38"/>
    </row>
    <row r="82" spans="1:12" ht="12.75">
      <c r="A82" s="50"/>
      <c r="B82" s="50"/>
      <c r="C82" s="50"/>
      <c r="D82" s="50"/>
      <c r="E82" s="50"/>
      <c r="H82" s="38"/>
      <c r="I82" s="38"/>
      <c r="J82" s="38"/>
      <c r="K82" s="38"/>
      <c r="L82" s="38"/>
    </row>
    <row r="83" spans="1:12" ht="12.75">
      <c r="A83" s="200">
        <f>SUM(A64+1)</f>
        <v>41057</v>
      </c>
      <c r="B83" t="s">
        <v>17</v>
      </c>
      <c r="C83" t="s">
        <v>18</v>
      </c>
      <c r="D83" t="s">
        <v>26</v>
      </c>
      <c r="E83" s="50"/>
      <c r="H83" s="38"/>
      <c r="I83" s="38"/>
      <c r="J83" s="38"/>
      <c r="K83" s="38"/>
      <c r="L83" s="38"/>
    </row>
    <row r="84" spans="1:12" ht="12.75">
      <c r="A84" s="64" t="s">
        <v>206</v>
      </c>
      <c r="B84" s="38">
        <v>6.5</v>
      </c>
      <c r="C84" s="46">
        <v>125</v>
      </c>
      <c r="D84" s="46">
        <f>B84*C84</f>
        <v>812.5</v>
      </c>
      <c r="E84" s="50"/>
      <c r="H84" s="200">
        <f>SUM(H64+1)</f>
        <v>41057</v>
      </c>
      <c r="I84" t="s">
        <v>17</v>
      </c>
      <c r="J84" t="s">
        <v>18</v>
      </c>
      <c r="K84" t="s">
        <v>26</v>
      </c>
      <c r="L84" s="38"/>
    </row>
    <row r="85" spans="1:12" ht="12.75">
      <c r="A85" s="1" t="s">
        <v>207</v>
      </c>
      <c r="B85" s="38">
        <v>4</v>
      </c>
      <c r="C85" s="3">
        <v>125</v>
      </c>
      <c r="D85" s="3">
        <f>C85*B85</f>
        <v>500</v>
      </c>
      <c r="E85" s="50" t="s">
        <v>380</v>
      </c>
      <c r="G85" s="338" t="s">
        <v>171</v>
      </c>
      <c r="H85" s="1" t="s">
        <v>170</v>
      </c>
      <c r="I85" s="38"/>
      <c r="J85" s="46"/>
      <c r="K85" s="343">
        <v>26733.05</v>
      </c>
      <c r="L85" s="38"/>
    </row>
    <row r="86" spans="1:12" ht="12.75">
      <c r="A86" s="1" t="s">
        <v>208</v>
      </c>
      <c r="B86" s="38">
        <v>3.2</v>
      </c>
      <c r="C86" s="3">
        <v>125</v>
      </c>
      <c r="D86" s="3">
        <f>C86*B86</f>
        <v>400</v>
      </c>
      <c r="E86" s="50" t="s">
        <v>379</v>
      </c>
      <c r="G86" s="339" t="s">
        <v>172</v>
      </c>
      <c r="H86" s="1" t="s">
        <v>170</v>
      </c>
      <c r="I86" s="38"/>
      <c r="J86" s="3"/>
      <c r="K86" s="343">
        <v>26990.9</v>
      </c>
      <c r="L86" s="38"/>
    </row>
    <row r="87" spans="1:12" ht="12.75">
      <c r="A87" s="1" t="s">
        <v>209</v>
      </c>
      <c r="B87" s="38"/>
      <c r="C87" s="3">
        <v>145</v>
      </c>
      <c r="D87" s="3">
        <f>C87*B87</f>
        <v>0</v>
      </c>
      <c r="E87" s="50"/>
      <c r="G87" s="337" t="s">
        <v>188</v>
      </c>
      <c r="H87" s="1" t="s">
        <v>173</v>
      </c>
      <c r="I87" s="38"/>
      <c r="J87" s="3"/>
      <c r="K87" s="343">
        <v>1625.4</v>
      </c>
      <c r="L87" s="38"/>
    </row>
    <row r="88" spans="1:12" ht="12.75">
      <c r="A88" s="1" t="s">
        <v>27</v>
      </c>
      <c r="B88" s="38"/>
      <c r="C88" s="3">
        <v>145</v>
      </c>
      <c r="D88" s="3">
        <f>C88*B88</f>
        <v>0</v>
      </c>
      <c r="E88" s="50"/>
      <c r="G88" s="337">
        <v>718</v>
      </c>
      <c r="H88" s="1" t="s">
        <v>174</v>
      </c>
      <c r="I88" s="38"/>
      <c r="J88" s="3"/>
      <c r="K88" s="343">
        <v>21659.4</v>
      </c>
      <c r="L88" s="38"/>
    </row>
    <row r="89" spans="1:12" ht="12.75">
      <c r="A89" s="1"/>
      <c r="C89" s="3"/>
      <c r="D89" s="3"/>
      <c r="E89" s="50"/>
      <c r="H89" s="1" t="s">
        <v>202</v>
      </c>
      <c r="J89" s="3">
        <v>3450</v>
      </c>
      <c r="K89" s="343"/>
      <c r="L89" s="38"/>
    </row>
    <row r="90" spans="1:12" ht="12.75">
      <c r="A90" s="1"/>
      <c r="C90" s="3"/>
      <c r="D90" s="3"/>
      <c r="E90" s="50"/>
      <c r="H90" s="1" t="s">
        <v>203</v>
      </c>
      <c r="J90" s="3">
        <v>3450</v>
      </c>
      <c r="K90" s="343"/>
      <c r="L90" s="38"/>
    </row>
    <row r="91" spans="1:12" ht="12.75">
      <c r="A91" s="1"/>
      <c r="C91" s="3"/>
      <c r="D91" s="3"/>
      <c r="E91" s="50"/>
      <c r="H91" s="1" t="s">
        <v>204</v>
      </c>
      <c r="J91" s="3">
        <v>3450</v>
      </c>
      <c r="K91" s="343"/>
      <c r="L91" s="38"/>
    </row>
    <row r="92" spans="1:12" ht="12.75">
      <c r="A92" s="1"/>
      <c r="C92" s="3"/>
      <c r="E92" s="50"/>
      <c r="H92" s="1" t="s">
        <v>201</v>
      </c>
      <c r="J92" s="3">
        <v>4994</v>
      </c>
      <c r="K92" s="343">
        <v>157365.24</v>
      </c>
      <c r="L92" s="38"/>
    </row>
    <row r="93" spans="1:12" ht="12.75">
      <c r="A93" s="1"/>
      <c r="C93" s="3"/>
      <c r="D93" s="12">
        <f>SUM(D84:D92)</f>
        <v>1712.5</v>
      </c>
      <c r="E93" s="50"/>
      <c r="G93" s="337" t="s">
        <v>221</v>
      </c>
      <c r="H93" s="1" t="s">
        <v>220</v>
      </c>
      <c r="J93" s="3"/>
      <c r="K93" s="344">
        <v>3900.42</v>
      </c>
      <c r="L93" s="38"/>
    </row>
    <row r="94" spans="1:14" ht="12.75">
      <c r="A94" s="51"/>
      <c r="B94" s="50"/>
      <c r="C94" s="63"/>
      <c r="D94" s="63"/>
      <c r="E94" s="50"/>
      <c r="H94" s="1"/>
      <c r="J94" s="3"/>
      <c r="K94" s="12">
        <f>SUM(K85:K93)</f>
        <v>238274.41</v>
      </c>
      <c r="L94" s="38"/>
      <c r="M94" s="3">
        <f>K94</f>
        <v>238274.41</v>
      </c>
      <c r="N94" s="3"/>
    </row>
    <row r="95" spans="1:12" ht="12.75">
      <c r="A95" s="51"/>
      <c r="B95" s="50"/>
      <c r="C95" s="63"/>
      <c r="D95" s="63"/>
      <c r="E95" s="50"/>
      <c r="H95" s="23"/>
      <c r="I95" s="38"/>
      <c r="J95" s="68"/>
      <c r="K95" s="68"/>
      <c r="L95" s="38"/>
    </row>
    <row r="96" spans="1:12" ht="12.75">
      <c r="A96" s="51"/>
      <c r="B96" s="50"/>
      <c r="C96" s="63"/>
      <c r="D96" s="63"/>
      <c r="E96" s="50"/>
      <c r="H96" s="23"/>
      <c r="I96" s="38"/>
      <c r="J96" s="68"/>
      <c r="K96" s="68"/>
      <c r="L96" s="38"/>
    </row>
    <row r="97" spans="8:14" ht="12.75">
      <c r="H97" s="23"/>
      <c r="I97" s="38"/>
      <c r="J97" s="68"/>
      <c r="K97" s="68"/>
      <c r="L97" s="38"/>
      <c r="N97" s="3"/>
    </row>
    <row r="99" spans="1:5" ht="12.75">
      <c r="A99" s="50"/>
      <c r="B99" s="50"/>
      <c r="C99" s="50"/>
      <c r="D99" s="50"/>
      <c r="E99" s="50"/>
    </row>
    <row r="100" spans="1:5" ht="12.75">
      <c r="A100" s="50"/>
      <c r="B100" s="50"/>
      <c r="C100" s="50"/>
      <c r="D100" s="50"/>
      <c r="E100" s="50"/>
    </row>
    <row r="101" spans="1:12" ht="12.75">
      <c r="A101" s="50"/>
      <c r="B101" s="50"/>
      <c r="C101" s="50"/>
      <c r="D101" s="50"/>
      <c r="E101" s="50"/>
      <c r="H101" s="38"/>
      <c r="I101" s="38"/>
      <c r="J101" s="38"/>
      <c r="K101" s="38"/>
      <c r="L101" s="38"/>
    </row>
    <row r="102" spans="1:12" ht="12.75">
      <c r="A102" s="200">
        <f>SUM(A83+1)</f>
        <v>41058</v>
      </c>
      <c r="B102" t="s">
        <v>17</v>
      </c>
      <c r="C102" t="s">
        <v>18</v>
      </c>
      <c r="D102" t="s">
        <v>26</v>
      </c>
      <c r="E102" s="50"/>
      <c r="H102" s="38"/>
      <c r="I102" s="38"/>
      <c r="J102" s="38"/>
      <c r="K102" s="38"/>
      <c r="L102" s="38"/>
    </row>
    <row r="103" spans="1:12" ht="12.75">
      <c r="A103" s="64" t="s">
        <v>206</v>
      </c>
      <c r="B103" s="38">
        <v>4</v>
      </c>
      <c r="C103" s="46">
        <v>125</v>
      </c>
      <c r="D103" s="46">
        <f>B103*C103</f>
        <v>500</v>
      </c>
      <c r="E103" s="50"/>
      <c r="H103" s="38"/>
      <c r="I103" s="38"/>
      <c r="J103" s="38"/>
      <c r="K103" s="38"/>
      <c r="L103" s="38"/>
    </row>
    <row r="104" spans="1:12" ht="12.75">
      <c r="A104" s="1" t="s">
        <v>207</v>
      </c>
      <c r="B104" s="38"/>
      <c r="C104" s="3">
        <v>125</v>
      </c>
      <c r="D104" s="3">
        <f>C104*B104</f>
        <v>0</v>
      </c>
      <c r="E104" s="50" t="s">
        <v>380</v>
      </c>
      <c r="H104" s="200">
        <f>SUM(H84+1)</f>
        <v>41058</v>
      </c>
      <c r="I104" t="s">
        <v>17</v>
      </c>
      <c r="J104" t="s">
        <v>18</v>
      </c>
      <c r="K104" t="s">
        <v>26</v>
      </c>
      <c r="L104" s="38"/>
    </row>
    <row r="105" spans="1:12" ht="12.75">
      <c r="A105" s="1" t="s">
        <v>208</v>
      </c>
      <c r="B105" s="38">
        <v>2.2</v>
      </c>
      <c r="C105" s="3">
        <v>125</v>
      </c>
      <c r="D105" s="3">
        <f>C105*B105</f>
        <v>275</v>
      </c>
      <c r="E105" s="50" t="s">
        <v>379</v>
      </c>
      <c r="G105" s="338" t="s">
        <v>171</v>
      </c>
      <c r="H105" s="1" t="s">
        <v>170</v>
      </c>
      <c r="I105" s="38"/>
      <c r="J105" s="46"/>
      <c r="K105" s="343">
        <v>14545.85</v>
      </c>
      <c r="L105" s="38"/>
    </row>
    <row r="106" spans="1:12" ht="12.75">
      <c r="A106" s="1" t="s">
        <v>209</v>
      </c>
      <c r="B106" s="38"/>
      <c r="C106" s="3">
        <v>145</v>
      </c>
      <c r="D106" s="3">
        <f>C106*B106</f>
        <v>0</v>
      </c>
      <c r="E106" s="50"/>
      <c r="G106" s="339" t="s">
        <v>172</v>
      </c>
      <c r="H106" s="1" t="s">
        <v>170</v>
      </c>
      <c r="I106" s="38"/>
      <c r="J106" s="3"/>
      <c r="K106" s="344">
        <v>14703.5</v>
      </c>
      <c r="L106" s="38"/>
    </row>
    <row r="107" spans="1:12" ht="12.75">
      <c r="A107" s="1" t="s">
        <v>27</v>
      </c>
      <c r="B107" s="38"/>
      <c r="C107" s="3">
        <v>145</v>
      </c>
      <c r="D107" s="3">
        <f>C107*B107</f>
        <v>0</v>
      </c>
      <c r="E107" s="50"/>
      <c r="G107" s="337" t="s">
        <v>188</v>
      </c>
      <c r="H107" s="1" t="s">
        <v>173</v>
      </c>
      <c r="I107" s="38"/>
      <c r="J107" s="3"/>
      <c r="K107" s="344">
        <v>948.24</v>
      </c>
      <c r="L107" s="38"/>
    </row>
    <row r="108" spans="1:12" ht="12.75">
      <c r="A108" s="1"/>
      <c r="C108" s="3"/>
      <c r="D108" s="3"/>
      <c r="E108" s="50"/>
      <c r="G108" s="337">
        <v>718</v>
      </c>
      <c r="H108" s="1" t="s">
        <v>174</v>
      </c>
      <c r="I108" s="38"/>
      <c r="J108" s="3"/>
      <c r="K108" s="343">
        <v>6362.4</v>
      </c>
      <c r="L108" s="38"/>
    </row>
    <row r="109" spans="1:12" ht="12.75">
      <c r="A109" s="1"/>
      <c r="C109" s="3"/>
      <c r="D109" s="3"/>
      <c r="E109" s="50"/>
      <c r="H109" s="1" t="s">
        <v>202</v>
      </c>
      <c r="J109" s="3">
        <v>3450</v>
      </c>
      <c r="K109" s="343"/>
      <c r="L109" s="38"/>
    </row>
    <row r="110" spans="1:12" ht="12.75">
      <c r="A110" s="1"/>
      <c r="C110" s="3"/>
      <c r="D110" s="3"/>
      <c r="E110" s="50"/>
      <c r="H110" s="1" t="s">
        <v>203</v>
      </c>
      <c r="J110" s="3">
        <v>3450</v>
      </c>
      <c r="K110" s="343"/>
      <c r="L110" s="38"/>
    </row>
    <row r="111" spans="1:12" ht="12.75">
      <c r="A111" s="1"/>
      <c r="C111" s="3"/>
      <c r="E111" s="50"/>
      <c r="H111" s="1" t="s">
        <v>204</v>
      </c>
      <c r="J111" s="3">
        <v>3450</v>
      </c>
      <c r="K111" s="343"/>
      <c r="L111" s="38"/>
    </row>
    <row r="112" spans="1:12" ht="12.75">
      <c r="A112" s="1"/>
      <c r="C112" s="3"/>
      <c r="D112" s="12">
        <f>SUM(D103:D111)</f>
        <v>775</v>
      </c>
      <c r="E112" s="50"/>
      <c r="H112" s="1" t="s">
        <v>201</v>
      </c>
      <c r="J112" s="3">
        <v>4994</v>
      </c>
      <c r="K112" s="343">
        <v>157365.24</v>
      </c>
      <c r="L112" s="38"/>
    </row>
    <row r="113" spans="1:13" ht="12.75">
      <c r="A113" s="51"/>
      <c r="B113" s="50"/>
      <c r="C113" s="63"/>
      <c r="D113" s="63"/>
      <c r="E113" s="50"/>
      <c r="G113" s="337" t="s">
        <v>221</v>
      </c>
      <c r="H113" s="1" t="s">
        <v>220</v>
      </c>
      <c r="J113" s="3"/>
      <c r="K113" s="344">
        <v>2873</v>
      </c>
      <c r="L113" s="38"/>
      <c r="M113" t="s">
        <v>225</v>
      </c>
    </row>
    <row r="114" spans="1:14" ht="12.75">
      <c r="A114" s="51"/>
      <c r="B114" s="50"/>
      <c r="C114" s="63"/>
      <c r="D114" s="63"/>
      <c r="E114" s="50"/>
      <c r="H114" s="1"/>
      <c r="J114" s="3"/>
      <c r="K114" s="12">
        <f>SUM(K105:K113)</f>
        <v>196798.22999999998</v>
      </c>
      <c r="L114" s="38"/>
      <c r="M114" s="3">
        <f>K114</f>
        <v>196798.22999999998</v>
      </c>
      <c r="N114" s="3"/>
    </row>
    <row r="115" spans="1:12" ht="12.75">
      <c r="A115" s="51"/>
      <c r="B115" s="50"/>
      <c r="C115" s="63"/>
      <c r="D115" s="63"/>
      <c r="E115" s="50"/>
      <c r="H115" s="23"/>
      <c r="I115" s="38"/>
      <c r="J115" s="68"/>
      <c r="K115" s="68"/>
      <c r="L115" s="38"/>
    </row>
    <row r="116" spans="8:12" ht="12.75">
      <c r="H116" s="23"/>
      <c r="I116" s="38"/>
      <c r="J116" s="68"/>
      <c r="K116" s="68"/>
      <c r="L116" s="38"/>
    </row>
    <row r="117" spans="8:14" ht="12.75">
      <c r="H117" s="23"/>
      <c r="I117" s="38"/>
      <c r="J117" s="68"/>
      <c r="K117" s="68"/>
      <c r="L117" s="38"/>
      <c r="N117" s="3"/>
    </row>
    <row r="118" spans="1:5" ht="12.75">
      <c r="A118" s="50"/>
      <c r="B118" s="50"/>
      <c r="C118" s="50"/>
      <c r="D118" s="50"/>
      <c r="E118" s="50"/>
    </row>
    <row r="119" spans="1:5" ht="12.75">
      <c r="A119" s="50"/>
      <c r="B119" s="50"/>
      <c r="C119" s="50"/>
      <c r="D119" s="50"/>
      <c r="E119" s="50"/>
    </row>
    <row r="120" spans="1:5" ht="12.75">
      <c r="A120" s="50"/>
      <c r="B120" s="50"/>
      <c r="C120" s="50"/>
      <c r="D120" s="50"/>
      <c r="E120" s="50"/>
    </row>
    <row r="121" spans="1:12" ht="12.75">
      <c r="A121" s="200">
        <f>SUM(A102+1)</f>
        <v>41059</v>
      </c>
      <c r="B121" t="s">
        <v>17</v>
      </c>
      <c r="C121" t="s">
        <v>18</v>
      </c>
      <c r="D121" t="s">
        <v>26</v>
      </c>
      <c r="E121" s="50"/>
      <c r="H121" s="38"/>
      <c r="I121" s="38"/>
      <c r="J121" s="38"/>
      <c r="K121" s="38"/>
      <c r="L121" s="38"/>
    </row>
    <row r="122" spans="1:12" ht="12.75">
      <c r="A122" s="64" t="s">
        <v>206</v>
      </c>
      <c r="B122" s="38">
        <v>4</v>
      </c>
      <c r="C122" s="46">
        <v>125</v>
      </c>
      <c r="D122" s="46">
        <f>B122*C122</f>
        <v>500</v>
      </c>
      <c r="E122" s="50"/>
      <c r="H122" s="38"/>
      <c r="I122" s="38"/>
      <c r="J122" s="38"/>
      <c r="K122" s="38"/>
      <c r="L122" s="38"/>
    </row>
    <row r="123" spans="1:12" ht="12.75">
      <c r="A123" s="1" t="s">
        <v>207</v>
      </c>
      <c r="B123" s="38">
        <v>1.3</v>
      </c>
      <c r="C123" s="3">
        <v>125</v>
      </c>
      <c r="D123" s="3">
        <f>C123*B123</f>
        <v>162.5</v>
      </c>
      <c r="E123" s="50" t="s">
        <v>380</v>
      </c>
      <c r="H123" s="38"/>
      <c r="I123" s="38"/>
      <c r="J123" s="38"/>
      <c r="K123" s="38"/>
      <c r="L123" s="38"/>
    </row>
    <row r="124" spans="1:12" ht="12.75">
      <c r="A124" s="1" t="s">
        <v>208</v>
      </c>
      <c r="B124" s="38">
        <v>5.3</v>
      </c>
      <c r="C124" s="3">
        <v>125</v>
      </c>
      <c r="D124" s="3">
        <f>C124*B124</f>
        <v>662.5</v>
      </c>
      <c r="E124" s="50" t="s">
        <v>379</v>
      </c>
      <c r="H124" s="200">
        <f>SUM(H104+1)</f>
        <v>41059</v>
      </c>
      <c r="I124" t="s">
        <v>17</v>
      </c>
      <c r="J124" t="s">
        <v>18</v>
      </c>
      <c r="K124" t="s">
        <v>26</v>
      </c>
      <c r="L124" s="38"/>
    </row>
    <row r="125" spans="1:12" ht="12.75">
      <c r="A125" s="1" t="s">
        <v>209</v>
      </c>
      <c r="B125" s="38"/>
      <c r="C125" s="3">
        <v>145</v>
      </c>
      <c r="D125" s="3">
        <f>C125*B125</f>
        <v>0</v>
      </c>
      <c r="E125" s="50"/>
      <c r="G125" s="338" t="s">
        <v>171</v>
      </c>
      <c r="H125" s="1" t="s">
        <v>170</v>
      </c>
      <c r="I125" s="38"/>
      <c r="J125" s="46"/>
      <c r="K125" s="3">
        <v>17897.6</v>
      </c>
      <c r="L125" s="38"/>
    </row>
    <row r="126" spans="1:12" ht="12.75">
      <c r="A126" s="1" t="s">
        <v>27</v>
      </c>
      <c r="B126" s="38"/>
      <c r="C126" s="3">
        <v>145</v>
      </c>
      <c r="D126" s="3">
        <f>C126*B126</f>
        <v>0</v>
      </c>
      <c r="E126" s="50"/>
      <c r="G126" s="339" t="s">
        <v>172</v>
      </c>
      <c r="H126" s="1" t="s">
        <v>170</v>
      </c>
      <c r="I126" s="38"/>
      <c r="J126" s="3"/>
      <c r="K126" s="3">
        <v>18055.25</v>
      </c>
      <c r="L126" s="38"/>
    </row>
    <row r="127" spans="1:12" ht="12.75">
      <c r="A127" s="1"/>
      <c r="C127" s="3"/>
      <c r="D127" s="3"/>
      <c r="E127" s="50"/>
      <c r="G127" s="337" t="s">
        <v>188</v>
      </c>
      <c r="H127" s="1" t="s">
        <v>173</v>
      </c>
      <c r="I127" s="38"/>
      <c r="J127" s="3"/>
      <c r="K127">
        <v>1107.7</v>
      </c>
      <c r="L127" s="38"/>
    </row>
    <row r="128" spans="1:12" ht="12.75">
      <c r="A128" s="1"/>
      <c r="C128" s="3"/>
      <c r="D128" s="3"/>
      <c r="E128" s="50"/>
      <c r="G128" s="337">
        <v>718</v>
      </c>
      <c r="H128" s="1" t="s">
        <v>174</v>
      </c>
      <c r="I128" s="38"/>
      <c r="J128" s="3"/>
      <c r="K128" s="3">
        <v>861</v>
      </c>
      <c r="L128" s="38"/>
    </row>
    <row r="129" spans="1:12" ht="12.75">
      <c r="A129" s="1"/>
      <c r="C129" s="3"/>
      <c r="D129" s="3"/>
      <c r="E129" s="50"/>
      <c r="H129" s="1" t="s">
        <v>202</v>
      </c>
      <c r="J129" s="3">
        <v>3450</v>
      </c>
      <c r="K129" s="3"/>
      <c r="L129" s="38"/>
    </row>
    <row r="130" spans="1:12" ht="12.75">
      <c r="A130" s="1"/>
      <c r="C130" s="3"/>
      <c r="E130" s="50"/>
      <c r="H130" s="1" t="s">
        <v>203</v>
      </c>
      <c r="J130" s="3">
        <v>3450</v>
      </c>
      <c r="K130" s="3"/>
      <c r="L130" s="38"/>
    </row>
    <row r="131" spans="1:12" ht="12.75">
      <c r="A131" s="1"/>
      <c r="C131" s="3"/>
      <c r="D131" s="12">
        <f>SUM(D122:D130)</f>
        <v>1325</v>
      </c>
      <c r="E131" s="50"/>
      <c r="H131" s="1" t="s">
        <v>204</v>
      </c>
      <c r="J131" s="3">
        <v>3450</v>
      </c>
      <c r="K131" s="3"/>
      <c r="L131" s="38"/>
    </row>
    <row r="132" spans="1:12" ht="12.75">
      <c r="A132" s="51"/>
      <c r="B132" s="50"/>
      <c r="C132" s="63"/>
      <c r="D132" s="63"/>
      <c r="E132" s="50"/>
      <c r="H132" s="1" t="s">
        <v>201</v>
      </c>
      <c r="J132" s="3">
        <v>4994</v>
      </c>
      <c r="K132" s="3">
        <v>157365.24</v>
      </c>
      <c r="L132" s="38"/>
    </row>
    <row r="133" spans="1:13" ht="12.75">
      <c r="A133" s="51"/>
      <c r="B133" s="50"/>
      <c r="C133" s="63"/>
      <c r="D133" s="63"/>
      <c r="E133" s="50"/>
      <c r="G133" s="337" t="s">
        <v>221</v>
      </c>
      <c r="H133" s="1" t="s">
        <v>220</v>
      </c>
      <c r="J133" s="3"/>
      <c r="K133" s="344">
        <v>2832.5</v>
      </c>
      <c r="L133" s="38"/>
      <c r="M133" t="s">
        <v>225</v>
      </c>
    </row>
    <row r="134" spans="1:14" ht="12.75">
      <c r="A134" s="51"/>
      <c r="B134" s="50"/>
      <c r="C134" s="63"/>
      <c r="D134" s="63"/>
      <c r="E134" s="50"/>
      <c r="H134" s="1"/>
      <c r="J134" s="3"/>
      <c r="K134" s="12">
        <f>SUM(K125:K133)</f>
        <v>198119.28999999998</v>
      </c>
      <c r="L134" s="38"/>
      <c r="M134" s="3">
        <f>K134</f>
        <v>198119.28999999998</v>
      </c>
      <c r="N134" s="3"/>
    </row>
    <row r="135" spans="8:12" ht="12.75">
      <c r="H135" s="23"/>
      <c r="I135" s="38"/>
      <c r="J135" s="68"/>
      <c r="K135" s="68"/>
      <c r="L135" s="38"/>
    </row>
    <row r="136" spans="8:12" ht="12.75">
      <c r="H136" s="23"/>
      <c r="I136" s="38"/>
      <c r="J136" s="68"/>
      <c r="K136" s="68"/>
      <c r="L136" s="38"/>
    </row>
    <row r="137" spans="1:14" ht="12.75">
      <c r="A137" s="50"/>
      <c r="B137" s="50"/>
      <c r="C137" s="50"/>
      <c r="D137" s="50"/>
      <c r="E137" s="50"/>
      <c r="H137" s="23"/>
      <c r="I137" s="38"/>
      <c r="J137" s="68"/>
      <c r="K137" s="68"/>
      <c r="L137" s="38"/>
      <c r="N137" s="3"/>
    </row>
    <row r="138" spans="1:5" ht="12.75">
      <c r="A138" s="50"/>
      <c r="B138" s="50"/>
      <c r="C138" s="50"/>
      <c r="D138" s="50"/>
      <c r="E138" s="50"/>
    </row>
    <row r="139" spans="1:5" ht="12.75">
      <c r="A139" s="50"/>
      <c r="B139" s="50"/>
      <c r="C139" s="50"/>
      <c r="D139" s="50"/>
      <c r="E139" s="50"/>
    </row>
    <row r="140" spans="1:5" ht="12.75">
      <c r="A140" s="200">
        <f>SUM(A121+1)</f>
        <v>41060</v>
      </c>
      <c r="B140" t="s">
        <v>17</v>
      </c>
      <c r="C140" t="s">
        <v>18</v>
      </c>
      <c r="D140" t="s">
        <v>26</v>
      </c>
      <c r="E140" s="50"/>
    </row>
    <row r="141" spans="1:12" ht="12.75">
      <c r="A141" s="64" t="s">
        <v>206</v>
      </c>
      <c r="B141" s="38"/>
      <c r="C141" s="46">
        <v>125</v>
      </c>
      <c r="D141" s="46">
        <f>B141*C141</f>
        <v>0</v>
      </c>
      <c r="E141" s="50"/>
      <c r="H141" s="38"/>
      <c r="I141" s="38"/>
      <c r="J141" s="38"/>
      <c r="K141" s="38"/>
      <c r="L141" s="38"/>
    </row>
    <row r="142" spans="1:12" ht="12.75">
      <c r="A142" s="1" t="s">
        <v>207</v>
      </c>
      <c r="B142" s="38">
        <v>5.3</v>
      </c>
      <c r="C142" s="3">
        <v>125</v>
      </c>
      <c r="D142" s="3">
        <f>C142*B142</f>
        <v>662.5</v>
      </c>
      <c r="E142" s="50" t="s">
        <v>380</v>
      </c>
      <c r="H142" s="38"/>
      <c r="I142" s="38"/>
      <c r="J142" s="38"/>
      <c r="K142" s="38"/>
      <c r="L142" s="38"/>
    </row>
    <row r="143" spans="1:12" ht="12.75">
      <c r="A143" s="1" t="s">
        <v>208</v>
      </c>
      <c r="B143" s="38">
        <v>5.1</v>
      </c>
      <c r="C143" s="3">
        <v>125</v>
      </c>
      <c r="D143" s="3">
        <f>C143*B143</f>
        <v>637.5</v>
      </c>
      <c r="E143" s="50" t="s">
        <v>379</v>
      </c>
      <c r="H143" s="38"/>
      <c r="I143" s="38"/>
      <c r="J143" s="38"/>
      <c r="K143" s="38"/>
      <c r="L143" s="38"/>
    </row>
    <row r="144" spans="1:12" ht="12.75">
      <c r="A144" s="1" t="s">
        <v>209</v>
      </c>
      <c r="B144" s="38"/>
      <c r="C144" s="3">
        <v>145</v>
      </c>
      <c r="D144" s="3">
        <f>C144*B144</f>
        <v>0</v>
      </c>
      <c r="E144" s="50"/>
      <c r="H144" s="200">
        <f>SUM(H124+1)</f>
        <v>41060</v>
      </c>
      <c r="I144" t="s">
        <v>17</v>
      </c>
      <c r="J144" t="s">
        <v>18</v>
      </c>
      <c r="K144" t="s">
        <v>26</v>
      </c>
      <c r="L144" s="38"/>
    </row>
    <row r="145" spans="1:12" ht="12.75">
      <c r="A145" s="1" t="s">
        <v>27</v>
      </c>
      <c r="B145" s="38"/>
      <c r="C145" s="3">
        <v>145</v>
      </c>
      <c r="D145" s="3">
        <f>C145*B145</f>
        <v>0</v>
      </c>
      <c r="E145" s="50"/>
      <c r="G145" s="338"/>
      <c r="H145" s="1"/>
      <c r="I145" s="38"/>
      <c r="J145" s="46"/>
      <c r="K145" s="3"/>
      <c r="L145" s="38"/>
    </row>
    <row r="146" spans="1:12" ht="12.75">
      <c r="A146" s="1"/>
      <c r="C146" s="3"/>
      <c r="D146" s="3"/>
      <c r="E146" s="50"/>
      <c r="G146" s="339"/>
      <c r="H146" s="1"/>
      <c r="I146" s="38"/>
      <c r="J146" s="3"/>
      <c r="K146" s="3"/>
      <c r="L146" s="38"/>
    </row>
    <row r="147" spans="1:12" ht="12.75">
      <c r="A147" s="1"/>
      <c r="C147" s="3"/>
      <c r="D147" s="3"/>
      <c r="E147" s="50"/>
      <c r="G147" s="337"/>
      <c r="H147" s="1"/>
      <c r="I147" s="38"/>
      <c r="J147" s="3"/>
      <c r="L147" s="38"/>
    </row>
    <row r="148" spans="1:12" ht="12.75">
      <c r="A148" s="1"/>
      <c r="C148" s="3"/>
      <c r="D148" s="3"/>
      <c r="E148" s="50"/>
      <c r="G148" s="337">
        <v>718</v>
      </c>
      <c r="H148" s="1" t="s">
        <v>174</v>
      </c>
      <c r="I148" s="38"/>
      <c r="J148" s="3"/>
      <c r="K148" s="3">
        <v>19205.7</v>
      </c>
      <c r="L148" s="38"/>
    </row>
    <row r="149" spans="1:12" ht="12.75">
      <c r="A149" s="1"/>
      <c r="C149" s="3"/>
      <c r="E149" s="50"/>
      <c r="H149" s="1" t="s">
        <v>226</v>
      </c>
      <c r="I149" s="38"/>
      <c r="J149" s="3"/>
      <c r="K149" s="3">
        <v>157365.24</v>
      </c>
      <c r="L149" s="38"/>
    </row>
    <row r="150" spans="1:12" ht="12.75">
      <c r="A150" s="1"/>
      <c r="C150" s="3"/>
      <c r="D150" s="12">
        <f>SUM(D141:D149)</f>
        <v>1300</v>
      </c>
      <c r="E150" s="50"/>
      <c r="H150" s="1"/>
      <c r="I150" s="18"/>
      <c r="J150" s="3"/>
      <c r="K150" s="3"/>
      <c r="L150" s="38"/>
    </row>
    <row r="151" spans="1:12" ht="12.75">
      <c r="A151" s="51"/>
      <c r="B151" s="50"/>
      <c r="C151" s="63"/>
      <c r="D151" s="63"/>
      <c r="E151" s="50"/>
      <c r="H151" s="1"/>
      <c r="J151" s="3"/>
      <c r="K151" s="3"/>
      <c r="L151" s="38"/>
    </row>
    <row r="152" spans="1:12" ht="12.75">
      <c r="A152" s="51"/>
      <c r="B152" s="50"/>
      <c r="C152" s="63"/>
      <c r="D152" s="63"/>
      <c r="E152" s="50"/>
      <c r="H152" s="1"/>
      <c r="J152" s="3"/>
      <c r="K152" s="3"/>
      <c r="L152" s="38"/>
    </row>
    <row r="153" spans="1:12" ht="12.75">
      <c r="A153" s="51"/>
      <c r="B153" s="50"/>
      <c r="C153" s="63"/>
      <c r="D153" s="63"/>
      <c r="E153" s="50"/>
      <c r="H153" s="1"/>
      <c r="J153" s="3"/>
      <c r="L153" s="38"/>
    </row>
    <row r="154" spans="8:14" ht="12.75">
      <c r="H154" s="1"/>
      <c r="J154" s="3"/>
      <c r="K154" s="12">
        <f>SUM(K145:K153)</f>
        <v>176570.94</v>
      </c>
      <c r="L154" s="38"/>
      <c r="M154" s="3">
        <f>K154</f>
        <v>176570.94</v>
      </c>
      <c r="N154" s="3"/>
    </row>
    <row r="155" spans="8:12" ht="12.75">
      <c r="H155" s="23"/>
      <c r="I155" s="38"/>
      <c r="J155" s="68"/>
      <c r="K155" s="68"/>
      <c r="L155" s="38"/>
    </row>
    <row r="156" spans="1:12" ht="12.75">
      <c r="A156" s="50"/>
      <c r="B156" s="50"/>
      <c r="C156" s="50"/>
      <c r="D156" s="50"/>
      <c r="E156" s="50"/>
      <c r="H156" s="23"/>
      <c r="I156" s="38"/>
      <c r="J156" s="68"/>
      <c r="K156" s="68"/>
      <c r="L156" s="38"/>
    </row>
    <row r="157" spans="1:14" ht="12.75">
      <c r="A157" s="50"/>
      <c r="B157" s="50"/>
      <c r="C157" s="50"/>
      <c r="D157" s="50"/>
      <c r="E157" s="50"/>
      <c r="H157" s="23"/>
      <c r="I157" s="38"/>
      <c r="J157" s="68"/>
      <c r="K157" s="68"/>
      <c r="L157" s="38"/>
      <c r="N157" s="345"/>
    </row>
    <row r="158" spans="1:5" ht="12.75">
      <c r="A158" s="50"/>
      <c r="B158" s="50"/>
      <c r="C158" s="50"/>
      <c r="D158" s="50"/>
      <c r="E158" s="50"/>
    </row>
    <row r="159" spans="1:5" ht="12.75">
      <c r="A159" s="200">
        <f>SUM(A140+1)</f>
        <v>41061</v>
      </c>
      <c r="B159" t="s">
        <v>17</v>
      </c>
      <c r="C159" t="s">
        <v>18</v>
      </c>
      <c r="D159" t="s">
        <v>26</v>
      </c>
      <c r="E159" s="50"/>
    </row>
    <row r="160" spans="1:5" ht="12.75">
      <c r="A160" s="64" t="s">
        <v>206</v>
      </c>
      <c r="B160" s="38"/>
      <c r="C160" s="46">
        <v>125</v>
      </c>
      <c r="D160" s="46">
        <f>B160*C160</f>
        <v>0</v>
      </c>
      <c r="E160" s="50"/>
    </row>
    <row r="161" spans="1:12" ht="12.75">
      <c r="A161" s="1" t="s">
        <v>207</v>
      </c>
      <c r="B161" s="38"/>
      <c r="C161" s="3">
        <v>125</v>
      </c>
      <c r="D161" s="3">
        <f>C161*B161</f>
        <v>0</v>
      </c>
      <c r="E161" s="50" t="s">
        <v>380</v>
      </c>
      <c r="H161" s="38"/>
      <c r="I161" s="38"/>
      <c r="J161" s="38"/>
      <c r="K161" s="38"/>
      <c r="L161" s="38"/>
    </row>
    <row r="162" spans="1:12" ht="12.75">
      <c r="A162" s="1" t="s">
        <v>208</v>
      </c>
      <c r="B162" s="38">
        <v>3.6</v>
      </c>
      <c r="C162" s="3">
        <v>125</v>
      </c>
      <c r="D162" s="3">
        <f>C162*B162</f>
        <v>450</v>
      </c>
      <c r="E162" s="50" t="s">
        <v>379</v>
      </c>
      <c r="H162" s="38"/>
      <c r="I162" s="38"/>
      <c r="J162" s="38"/>
      <c r="K162" s="38"/>
      <c r="L162" s="38"/>
    </row>
    <row r="163" spans="1:12" ht="12.75">
      <c r="A163" s="1" t="s">
        <v>209</v>
      </c>
      <c r="B163" s="38"/>
      <c r="C163" s="3">
        <v>145</v>
      </c>
      <c r="D163" s="3">
        <f>C163*B163</f>
        <v>0</v>
      </c>
      <c r="E163" s="50"/>
      <c r="H163" s="38"/>
      <c r="I163" s="38"/>
      <c r="J163" s="38"/>
      <c r="K163" s="38"/>
      <c r="L163" s="38"/>
    </row>
    <row r="164" spans="1:12" ht="12.75">
      <c r="A164" s="1" t="s">
        <v>27</v>
      </c>
      <c r="B164" s="38"/>
      <c r="C164" s="3">
        <v>145</v>
      </c>
      <c r="D164" s="3">
        <f>C164*B164</f>
        <v>0</v>
      </c>
      <c r="E164" s="50"/>
      <c r="H164" s="200">
        <f>SUM(H144+1)</f>
        <v>41061</v>
      </c>
      <c r="I164" t="s">
        <v>17</v>
      </c>
      <c r="J164" t="s">
        <v>18</v>
      </c>
      <c r="K164" t="s">
        <v>26</v>
      </c>
      <c r="L164" s="38"/>
    </row>
    <row r="165" spans="1:12" ht="12.75">
      <c r="A165" s="1"/>
      <c r="C165" s="3"/>
      <c r="D165" s="3"/>
      <c r="E165" s="50"/>
      <c r="G165" s="338"/>
      <c r="H165" s="1"/>
      <c r="I165" s="38"/>
      <c r="J165" s="46"/>
      <c r="K165" s="3"/>
      <c r="L165" s="38"/>
    </row>
    <row r="166" spans="1:12" ht="12.75">
      <c r="A166" s="1"/>
      <c r="C166" s="3"/>
      <c r="D166" s="3"/>
      <c r="E166" s="50"/>
      <c r="G166" s="339"/>
      <c r="H166" s="1"/>
      <c r="I166" s="38"/>
      <c r="J166" s="3"/>
      <c r="K166" s="3"/>
      <c r="L166" s="38"/>
    </row>
    <row r="167" spans="1:12" ht="12.75">
      <c r="A167" s="1"/>
      <c r="C167" s="3"/>
      <c r="D167" s="3"/>
      <c r="E167" s="50"/>
      <c r="G167" s="337"/>
      <c r="H167" s="1"/>
      <c r="I167" s="38"/>
      <c r="J167" s="3"/>
      <c r="L167" s="38"/>
    </row>
    <row r="168" spans="1:12" ht="12.75">
      <c r="A168" s="1"/>
      <c r="C168" s="3"/>
      <c r="E168" s="50"/>
      <c r="G168" s="337">
        <v>718</v>
      </c>
      <c r="H168" s="1" t="s">
        <v>174</v>
      </c>
      <c r="I168" s="38"/>
      <c r="J168" s="3"/>
      <c r="K168" s="3">
        <v>19205.7</v>
      </c>
      <c r="L168" s="38"/>
    </row>
    <row r="169" spans="1:12" ht="12.75">
      <c r="A169" s="1"/>
      <c r="C169" s="3"/>
      <c r="D169" s="12">
        <f>SUM(D160:D168)</f>
        <v>450</v>
      </c>
      <c r="E169" s="50"/>
      <c r="H169" s="1" t="s">
        <v>226</v>
      </c>
      <c r="I169" s="38"/>
      <c r="J169" s="3"/>
      <c r="K169" s="3">
        <v>157365.24</v>
      </c>
      <c r="L169" s="38"/>
    </row>
    <row r="170" spans="1:12" ht="12.75">
      <c r="A170" s="51"/>
      <c r="B170" s="50"/>
      <c r="C170" s="63"/>
      <c r="D170" s="63"/>
      <c r="E170" s="50"/>
      <c r="H170" s="1"/>
      <c r="I170" s="18"/>
      <c r="J170" s="3"/>
      <c r="K170" s="3"/>
      <c r="L170" s="38"/>
    </row>
    <row r="171" spans="1:12" ht="12.75">
      <c r="A171" s="51"/>
      <c r="B171" s="50"/>
      <c r="C171" s="63"/>
      <c r="D171" s="63"/>
      <c r="E171" s="50"/>
      <c r="H171" s="1"/>
      <c r="J171" s="3"/>
      <c r="K171" s="3"/>
      <c r="L171" s="38"/>
    </row>
    <row r="172" spans="1:12" ht="12.75">
      <c r="A172" s="51"/>
      <c r="B172" s="50"/>
      <c r="C172" s="63"/>
      <c r="D172" s="63"/>
      <c r="E172" s="50"/>
      <c r="H172" s="1"/>
      <c r="J172" s="3"/>
      <c r="K172" s="3"/>
      <c r="L172" s="38"/>
    </row>
    <row r="173" spans="8:12" ht="12.75">
      <c r="H173" s="1"/>
      <c r="J173" s="3"/>
      <c r="L173" s="38"/>
    </row>
    <row r="174" spans="8:14" ht="12.75">
      <c r="H174" s="1"/>
      <c r="J174" s="3"/>
      <c r="K174" s="12">
        <f>SUM(K165:K173)</f>
        <v>176570.94</v>
      </c>
      <c r="L174" s="38"/>
      <c r="M174" s="3">
        <f>K174</f>
        <v>176570.94</v>
      </c>
      <c r="N174" s="3"/>
    </row>
    <row r="175" spans="1:12" ht="12.75">
      <c r="A175" s="50"/>
      <c r="B175" s="50"/>
      <c r="C175" s="50"/>
      <c r="D175" s="50"/>
      <c r="E175" s="50"/>
      <c r="H175" s="23"/>
      <c r="I175" s="38"/>
      <c r="J175" s="68"/>
      <c r="K175" s="68"/>
      <c r="L175" s="38"/>
    </row>
    <row r="176" spans="1:12" ht="12.75">
      <c r="A176" s="50"/>
      <c r="B176" s="50"/>
      <c r="C176" s="50"/>
      <c r="D176" s="50"/>
      <c r="E176" s="50"/>
      <c r="H176" s="23"/>
      <c r="I176" s="38"/>
      <c r="J176" s="68"/>
      <c r="K176" s="68"/>
      <c r="L176" s="38"/>
    </row>
    <row r="177" spans="1:14" ht="12.75">
      <c r="A177" s="50"/>
      <c r="B177" s="50"/>
      <c r="C177" s="50"/>
      <c r="D177" s="50"/>
      <c r="E177" s="50"/>
      <c r="H177" s="23"/>
      <c r="I177" s="38"/>
      <c r="J177" s="68"/>
      <c r="K177" s="68"/>
      <c r="L177" s="38"/>
      <c r="M177" s="3"/>
      <c r="N177" s="345"/>
    </row>
    <row r="178" spans="1:5" ht="12.75">
      <c r="A178" s="200">
        <f>SUM(A159+1)</f>
        <v>41062</v>
      </c>
      <c r="B178" t="s">
        <v>17</v>
      </c>
      <c r="C178" t="s">
        <v>18</v>
      </c>
      <c r="D178" t="s">
        <v>26</v>
      </c>
      <c r="E178" s="50"/>
    </row>
    <row r="179" spans="1:5" ht="12.75">
      <c r="A179" s="64" t="s">
        <v>206</v>
      </c>
      <c r="B179" s="38"/>
      <c r="C179" s="46">
        <v>125</v>
      </c>
      <c r="D179" s="46">
        <f>B179*C179</f>
        <v>0</v>
      </c>
      <c r="E179" s="50"/>
    </row>
    <row r="180" spans="1:5" ht="12.75">
      <c r="A180" s="1" t="s">
        <v>207</v>
      </c>
      <c r="B180" s="38"/>
      <c r="C180" s="3">
        <v>125</v>
      </c>
      <c r="D180" s="3">
        <f>C180*B180</f>
        <v>0</v>
      </c>
      <c r="E180" s="50" t="s">
        <v>380</v>
      </c>
    </row>
    <row r="181" spans="1:12" ht="12.75">
      <c r="A181" s="1" t="s">
        <v>208</v>
      </c>
      <c r="B181" s="38"/>
      <c r="C181" s="3">
        <v>125</v>
      </c>
      <c r="D181" s="3">
        <f>C181*B181</f>
        <v>0</v>
      </c>
      <c r="E181" s="50" t="s">
        <v>379</v>
      </c>
      <c r="H181" s="38"/>
      <c r="I181" s="38"/>
      <c r="J181" s="38"/>
      <c r="K181" s="38"/>
      <c r="L181" s="38"/>
    </row>
    <row r="182" spans="1:12" ht="12.75">
      <c r="A182" s="1" t="s">
        <v>209</v>
      </c>
      <c r="B182" s="38"/>
      <c r="C182" s="3">
        <v>145</v>
      </c>
      <c r="D182" s="3">
        <f>C182*B182</f>
        <v>0</v>
      </c>
      <c r="E182" s="50"/>
      <c r="H182" s="38"/>
      <c r="I182" s="38"/>
      <c r="J182" s="38"/>
      <c r="K182" s="38"/>
      <c r="L182" s="38"/>
    </row>
    <row r="183" spans="1:12" ht="12.75">
      <c r="A183" s="1" t="s">
        <v>27</v>
      </c>
      <c r="B183" s="38"/>
      <c r="C183" s="3">
        <v>145</v>
      </c>
      <c r="D183" s="3">
        <f>C183*B183</f>
        <v>0</v>
      </c>
      <c r="E183" s="50"/>
      <c r="H183" s="38"/>
      <c r="I183" s="38"/>
      <c r="J183" s="38"/>
      <c r="K183" s="38"/>
      <c r="L183" s="38"/>
    </row>
    <row r="184" spans="1:12" ht="12.75">
      <c r="A184" s="1"/>
      <c r="C184" s="3"/>
      <c r="D184" s="3"/>
      <c r="E184" s="50"/>
      <c r="H184" s="200">
        <f>SUM(H164+1)</f>
        <v>41062</v>
      </c>
      <c r="I184" t="s">
        <v>17</v>
      </c>
      <c r="J184" t="s">
        <v>18</v>
      </c>
      <c r="K184" t="s">
        <v>26</v>
      </c>
      <c r="L184" s="38"/>
    </row>
    <row r="185" spans="1:12" ht="12.75">
      <c r="A185" s="1"/>
      <c r="C185" s="3"/>
      <c r="D185" s="3"/>
      <c r="E185" s="50"/>
      <c r="G185" s="338"/>
      <c r="H185" s="1"/>
      <c r="I185" s="38"/>
      <c r="J185" s="46"/>
      <c r="K185" s="3"/>
      <c r="L185" s="38"/>
    </row>
    <row r="186" spans="1:12" ht="12.75">
      <c r="A186" s="1"/>
      <c r="C186" s="3"/>
      <c r="D186" s="3"/>
      <c r="E186" s="50"/>
      <c r="G186" s="339"/>
      <c r="H186" s="1"/>
      <c r="I186" s="38"/>
      <c r="J186" s="3"/>
      <c r="K186" s="3"/>
      <c r="L186" s="38"/>
    </row>
    <row r="187" spans="1:12" ht="12.75">
      <c r="A187" s="1"/>
      <c r="C187" s="3"/>
      <c r="E187" s="50"/>
      <c r="G187" s="337"/>
      <c r="H187" s="1"/>
      <c r="I187" s="38"/>
      <c r="J187" s="3"/>
      <c r="L187" s="38"/>
    </row>
    <row r="188" spans="1:12" ht="12.75">
      <c r="A188" s="1"/>
      <c r="C188" s="3"/>
      <c r="D188" s="12">
        <f>SUM(D179:D187)</f>
        <v>0</v>
      </c>
      <c r="E188" s="50"/>
      <c r="G188" s="337">
        <v>718</v>
      </c>
      <c r="H188" s="1" t="s">
        <v>174</v>
      </c>
      <c r="I188" s="38"/>
      <c r="J188" s="3"/>
      <c r="K188" s="3"/>
      <c r="L188" s="38"/>
    </row>
    <row r="189" spans="1:12" ht="12.75">
      <c r="A189" s="51"/>
      <c r="B189" s="50"/>
      <c r="C189" s="63"/>
      <c r="D189" s="63"/>
      <c r="E189" s="50"/>
      <c r="H189" s="1" t="s">
        <v>226</v>
      </c>
      <c r="I189" s="38"/>
      <c r="J189" s="3"/>
      <c r="K189" s="3">
        <v>157365.24</v>
      </c>
      <c r="L189" s="38"/>
    </row>
    <row r="190" spans="1:12" ht="12.75">
      <c r="A190" s="51"/>
      <c r="B190" s="50"/>
      <c r="C190" s="63"/>
      <c r="D190" s="63"/>
      <c r="E190" s="50"/>
      <c r="H190" s="1"/>
      <c r="I190" s="18"/>
      <c r="J190" s="3"/>
      <c r="K190" s="3"/>
      <c r="L190" s="38"/>
    </row>
    <row r="191" spans="1:12" ht="12.75">
      <c r="A191" s="51"/>
      <c r="B191" s="50"/>
      <c r="C191" s="63"/>
      <c r="D191" s="63"/>
      <c r="E191" s="50"/>
      <c r="H191" s="1"/>
      <c r="J191" s="3"/>
      <c r="K191" s="3"/>
      <c r="L191" s="38"/>
    </row>
    <row r="192" spans="8:12" ht="12.75">
      <c r="H192" s="1"/>
      <c r="J192" s="3"/>
      <c r="K192" s="3"/>
      <c r="L192" s="38"/>
    </row>
    <row r="193" spans="8:12" ht="12.75">
      <c r="H193" s="1"/>
      <c r="J193" s="3"/>
      <c r="L193" s="38"/>
    </row>
    <row r="194" spans="1:13" ht="12.75">
      <c r="A194" s="50"/>
      <c r="B194" s="50"/>
      <c r="C194" s="50"/>
      <c r="D194" s="50"/>
      <c r="E194" s="50"/>
      <c r="H194" s="1"/>
      <c r="J194" s="3"/>
      <c r="K194" s="12">
        <f>SUM(K185:K193)</f>
        <v>157365.24</v>
      </c>
      <c r="L194" s="38"/>
      <c r="M194" s="3">
        <f>K194</f>
        <v>157365.24</v>
      </c>
    </row>
    <row r="195" spans="1:12" ht="12.75">
      <c r="A195" s="50"/>
      <c r="B195" s="50"/>
      <c r="C195" s="50"/>
      <c r="D195" s="50"/>
      <c r="E195" s="50"/>
      <c r="H195" s="23"/>
      <c r="I195" s="38"/>
      <c r="J195" s="68"/>
      <c r="K195" s="68"/>
      <c r="L195" s="38"/>
    </row>
    <row r="196" spans="1:12" ht="12.75">
      <c r="A196" s="50"/>
      <c r="B196" s="50"/>
      <c r="C196" s="50"/>
      <c r="D196" s="50"/>
      <c r="E196" s="50"/>
      <c r="H196" s="23"/>
      <c r="I196" s="38"/>
      <c r="J196" s="68"/>
      <c r="K196" s="68"/>
      <c r="L196" s="38"/>
    </row>
    <row r="197" spans="1:13" ht="12.75">
      <c r="A197" s="200">
        <f>SUM(A178+1)</f>
        <v>41063</v>
      </c>
      <c r="B197" t="s">
        <v>17</v>
      </c>
      <c r="C197" t="s">
        <v>18</v>
      </c>
      <c r="D197" t="s">
        <v>26</v>
      </c>
      <c r="E197" s="50"/>
      <c r="H197" s="23"/>
      <c r="I197" s="38"/>
      <c r="J197" s="68"/>
      <c r="K197" s="68"/>
      <c r="L197" s="38"/>
      <c r="M197" s="3">
        <f>SUM(M35:M196)</f>
        <v>1720156.4799999997</v>
      </c>
    </row>
    <row r="198" spans="1:5" ht="12.75">
      <c r="A198" s="64" t="s">
        <v>206</v>
      </c>
      <c r="B198" s="38"/>
      <c r="C198" s="46">
        <v>125</v>
      </c>
      <c r="D198" s="46">
        <f>B198*C198</f>
        <v>0</v>
      </c>
      <c r="E198" s="50"/>
    </row>
    <row r="199" spans="1:5" ht="12.75">
      <c r="A199" s="1" t="s">
        <v>207</v>
      </c>
      <c r="B199" s="38"/>
      <c r="C199" s="3">
        <v>125</v>
      </c>
      <c r="D199" s="3">
        <f>C199*B199</f>
        <v>0</v>
      </c>
      <c r="E199" s="50" t="s">
        <v>380</v>
      </c>
    </row>
    <row r="200" spans="1:5" ht="12.75">
      <c r="A200" s="1" t="s">
        <v>208</v>
      </c>
      <c r="B200" s="38"/>
      <c r="C200" s="3">
        <v>125</v>
      </c>
      <c r="D200" s="3">
        <f>C200*B200</f>
        <v>0</v>
      </c>
      <c r="E200" s="50" t="s">
        <v>379</v>
      </c>
    </row>
    <row r="201" spans="1:12" ht="12.75">
      <c r="A201" s="1" t="s">
        <v>209</v>
      </c>
      <c r="B201" s="38"/>
      <c r="C201" s="3">
        <v>145</v>
      </c>
      <c r="D201" s="3">
        <f>C201*B201</f>
        <v>0</v>
      </c>
      <c r="E201" s="50"/>
      <c r="H201" s="38"/>
      <c r="I201" s="38"/>
      <c r="J201" s="38"/>
      <c r="K201" s="38"/>
      <c r="L201" s="38"/>
    </row>
    <row r="202" spans="1:12" ht="12.75">
      <c r="A202" s="1" t="s">
        <v>27</v>
      </c>
      <c r="B202" s="38"/>
      <c r="C202" s="3">
        <v>145</v>
      </c>
      <c r="D202" s="3">
        <f>C202*B202</f>
        <v>0</v>
      </c>
      <c r="E202" s="50"/>
      <c r="H202" s="38"/>
      <c r="I202" s="38"/>
      <c r="J202" s="38"/>
      <c r="K202" s="38"/>
      <c r="L202" s="38"/>
    </row>
    <row r="203" spans="1:12" ht="12.75">
      <c r="A203" s="1"/>
      <c r="C203" s="3"/>
      <c r="D203" s="3"/>
      <c r="E203" s="50"/>
      <c r="H203" s="38"/>
      <c r="I203" s="38"/>
      <c r="J203" s="38"/>
      <c r="K203" s="38"/>
      <c r="L203" s="38"/>
    </row>
    <row r="204" spans="1:12" ht="12.75">
      <c r="A204" s="1"/>
      <c r="C204" s="3"/>
      <c r="D204" s="3"/>
      <c r="E204" s="50"/>
      <c r="H204" s="200">
        <f>SUM(H184+1)</f>
        <v>41063</v>
      </c>
      <c r="I204" t="s">
        <v>17</v>
      </c>
      <c r="J204" t="s">
        <v>18</v>
      </c>
      <c r="K204" t="s">
        <v>26</v>
      </c>
      <c r="L204" s="38"/>
    </row>
    <row r="205" spans="1:12" ht="12.75">
      <c r="A205" s="1"/>
      <c r="C205" s="3"/>
      <c r="D205" s="3"/>
      <c r="E205" s="50"/>
      <c r="G205" s="338"/>
      <c r="H205" s="1"/>
      <c r="I205" s="38"/>
      <c r="J205" s="46"/>
      <c r="K205" s="3"/>
      <c r="L205" s="38"/>
    </row>
    <row r="206" spans="1:12" ht="12.75">
      <c r="A206" s="1"/>
      <c r="C206" s="3"/>
      <c r="E206" s="50"/>
      <c r="G206" s="339"/>
      <c r="H206" s="1"/>
      <c r="I206" s="38"/>
      <c r="J206" s="3"/>
      <c r="K206" s="3"/>
      <c r="L206" s="38"/>
    </row>
    <row r="207" spans="1:12" ht="12.75">
      <c r="A207" s="1"/>
      <c r="C207" s="3"/>
      <c r="D207" s="12">
        <f>SUM(D198:D206)</f>
        <v>0</v>
      </c>
      <c r="E207" s="50"/>
      <c r="G207" s="337"/>
      <c r="H207" s="1"/>
      <c r="I207" s="38"/>
      <c r="J207" s="3"/>
      <c r="L207" s="38"/>
    </row>
    <row r="208" spans="1:12" ht="12.75">
      <c r="A208" s="51"/>
      <c r="B208" s="50"/>
      <c r="C208" s="63"/>
      <c r="D208" s="63"/>
      <c r="E208" s="50"/>
      <c r="G208" s="337">
        <v>718</v>
      </c>
      <c r="H208" s="1" t="s">
        <v>174</v>
      </c>
      <c r="I208" s="38"/>
      <c r="J208" s="3"/>
      <c r="K208" s="3"/>
      <c r="L208" s="38"/>
    </row>
    <row r="209" spans="1:12" ht="12.75">
      <c r="A209" s="51"/>
      <c r="B209" s="50"/>
      <c r="C209" s="63"/>
      <c r="D209" s="63"/>
      <c r="E209" s="50"/>
      <c r="H209" s="1" t="s">
        <v>175</v>
      </c>
      <c r="I209" s="38"/>
      <c r="J209" s="3"/>
      <c r="K209" s="3">
        <f>J209*I209</f>
        <v>0</v>
      </c>
      <c r="L209" s="38"/>
    </row>
    <row r="210" spans="1:12" ht="12.75">
      <c r="A210" s="51"/>
      <c r="B210" s="50"/>
      <c r="C210" s="63"/>
      <c r="D210" s="63"/>
      <c r="E210" s="50"/>
      <c r="H210" s="1"/>
      <c r="I210" s="18"/>
      <c r="J210" s="3"/>
      <c r="K210" s="3"/>
      <c r="L210" s="38"/>
    </row>
    <row r="211" spans="8:12" ht="12.75">
      <c r="H211" s="1"/>
      <c r="J211" s="3"/>
      <c r="K211" s="3"/>
      <c r="L211" s="38"/>
    </row>
    <row r="212" spans="8:12" ht="12.75">
      <c r="H212" s="1"/>
      <c r="J212" s="3"/>
      <c r="K212" s="3"/>
      <c r="L212" s="38"/>
    </row>
    <row r="213" spans="1:12" ht="12.75">
      <c r="A213" s="50"/>
      <c r="B213" s="50"/>
      <c r="C213" s="50"/>
      <c r="D213" s="50"/>
      <c r="E213" s="50"/>
      <c r="H213" s="1"/>
      <c r="J213" s="3"/>
      <c r="L213" s="38"/>
    </row>
    <row r="214" spans="1:12" ht="12.75">
      <c r="A214" s="50"/>
      <c r="B214" s="50"/>
      <c r="C214" s="50"/>
      <c r="D214" s="50"/>
      <c r="E214" s="50"/>
      <c r="H214" s="1"/>
      <c r="J214" s="3"/>
      <c r="K214" s="12">
        <f>SUM(K205:K213)</f>
        <v>0</v>
      </c>
      <c r="L214" s="38"/>
    </row>
    <row r="215" spans="1:12" ht="12.75">
      <c r="A215" s="50"/>
      <c r="B215" s="50"/>
      <c r="C215" s="50"/>
      <c r="D215" s="50"/>
      <c r="E215" s="50"/>
      <c r="H215" s="23"/>
      <c r="I215" s="38"/>
      <c r="J215" s="68"/>
      <c r="K215" s="68"/>
      <c r="L215" s="38"/>
    </row>
    <row r="216" spans="1:12" ht="12.75">
      <c r="A216" s="200">
        <f>SUM(A197+1)</f>
        <v>41064</v>
      </c>
      <c r="B216" t="s">
        <v>17</v>
      </c>
      <c r="C216" t="s">
        <v>18</v>
      </c>
      <c r="D216" t="s">
        <v>26</v>
      </c>
      <c r="E216" s="50"/>
      <c r="H216" s="23"/>
      <c r="I216" s="38"/>
      <c r="J216" s="68"/>
      <c r="K216" s="68"/>
      <c r="L216" s="38"/>
    </row>
    <row r="217" spans="1:12" ht="12.75">
      <c r="A217" s="64" t="s">
        <v>206</v>
      </c>
      <c r="B217" s="38"/>
      <c r="C217" s="46">
        <v>125</v>
      </c>
      <c r="D217" s="46">
        <f>B217*C217</f>
        <v>0</v>
      </c>
      <c r="E217" s="50"/>
      <c r="H217" s="23"/>
      <c r="I217" s="38"/>
      <c r="J217" s="68"/>
      <c r="K217" s="68"/>
      <c r="L217" s="38"/>
    </row>
    <row r="218" spans="1:5" ht="12.75">
      <c r="A218" s="1" t="s">
        <v>207</v>
      </c>
      <c r="B218" s="38"/>
      <c r="C218" s="3">
        <v>125</v>
      </c>
      <c r="D218" s="3">
        <f>C218*B218</f>
        <v>0</v>
      </c>
      <c r="E218" s="50" t="s">
        <v>380</v>
      </c>
    </row>
    <row r="219" spans="1:5" ht="12.75">
      <c r="A219" s="1" t="s">
        <v>208</v>
      </c>
      <c r="B219" s="38"/>
      <c r="C219" s="3">
        <v>125</v>
      </c>
      <c r="D219" s="3">
        <f>C219*B219</f>
        <v>0</v>
      </c>
      <c r="E219" s="50" t="s">
        <v>379</v>
      </c>
    </row>
    <row r="220" spans="1:5" ht="12.75">
      <c r="A220" s="1" t="s">
        <v>209</v>
      </c>
      <c r="B220" s="38"/>
      <c r="C220" s="3">
        <v>145</v>
      </c>
      <c r="D220" s="3">
        <f>C220*B220</f>
        <v>0</v>
      </c>
      <c r="E220" s="50"/>
    </row>
    <row r="221" spans="1:5" ht="12.75">
      <c r="A221" s="1" t="s">
        <v>27</v>
      </c>
      <c r="B221" s="38"/>
      <c r="C221" s="3">
        <v>145</v>
      </c>
      <c r="D221" s="3">
        <f>C221*B221</f>
        <v>0</v>
      </c>
      <c r="E221" s="50"/>
    </row>
    <row r="222" spans="1:5" ht="12.75">
      <c r="A222" s="1"/>
      <c r="C222" s="3"/>
      <c r="D222" s="3"/>
      <c r="E222" s="50"/>
    </row>
    <row r="223" spans="1:5" ht="12.75">
      <c r="A223" s="1"/>
      <c r="C223" s="3"/>
      <c r="D223" s="3"/>
      <c r="E223" s="50"/>
    </row>
    <row r="224" spans="1:5" ht="12.75">
      <c r="A224" s="1"/>
      <c r="C224" s="3"/>
      <c r="D224" s="3"/>
      <c r="E224" s="50"/>
    </row>
    <row r="225" spans="1:5" ht="12.75">
      <c r="A225" s="1"/>
      <c r="C225" s="3"/>
      <c r="E225" s="50"/>
    </row>
    <row r="226" spans="1:5" ht="12.75">
      <c r="A226" s="1"/>
      <c r="C226" s="3"/>
      <c r="D226" s="12">
        <f>SUM(D217:D225)</f>
        <v>0</v>
      </c>
      <c r="E226" s="50"/>
    </row>
    <row r="227" spans="1:5" ht="12.75">
      <c r="A227" s="51"/>
      <c r="B227" s="50"/>
      <c r="C227" s="63"/>
      <c r="D227" s="63"/>
      <c r="E227" s="50"/>
    </row>
    <row r="228" spans="1:5" ht="12.75">
      <c r="A228" s="51"/>
      <c r="B228" s="50"/>
      <c r="C228" s="63"/>
      <c r="D228" s="63"/>
      <c r="E228" s="50"/>
    </row>
    <row r="229" spans="1:5" ht="12.75">
      <c r="A229" s="51"/>
      <c r="B229" s="50"/>
      <c r="C229" s="63"/>
      <c r="D229" s="63"/>
      <c r="E229" s="50"/>
    </row>
    <row r="232" spans="1:5" ht="12.75">
      <c r="A232" s="50"/>
      <c r="B232" s="50"/>
      <c r="C232" s="50"/>
      <c r="D232" s="50"/>
      <c r="E232" s="50"/>
    </row>
    <row r="233" spans="1:5" ht="12.75">
      <c r="A233" s="50"/>
      <c r="B233" s="50"/>
      <c r="C233" s="50"/>
      <c r="D233" s="50"/>
      <c r="E233" s="50"/>
    </row>
    <row r="234" spans="1:5" ht="12.75">
      <c r="A234" s="50"/>
      <c r="B234" s="50"/>
      <c r="C234" s="50"/>
      <c r="D234" s="50"/>
      <c r="E234" s="50"/>
    </row>
    <row r="235" spans="1:5" ht="12.75">
      <c r="A235" s="200">
        <f>SUM(A216+1)</f>
        <v>41065</v>
      </c>
      <c r="B235" t="s">
        <v>17</v>
      </c>
      <c r="C235" t="s">
        <v>18</v>
      </c>
      <c r="D235" t="s">
        <v>26</v>
      </c>
      <c r="E235" s="50"/>
    </row>
    <row r="236" spans="1:5" ht="12.75">
      <c r="A236" s="64" t="s">
        <v>206</v>
      </c>
      <c r="B236" s="38"/>
      <c r="C236" s="46">
        <v>125</v>
      </c>
      <c r="D236" s="46">
        <f>B236*C236</f>
        <v>0</v>
      </c>
      <c r="E236" s="50"/>
    </row>
    <row r="237" spans="1:5" ht="12.75">
      <c r="A237" s="1" t="s">
        <v>207</v>
      </c>
      <c r="B237" s="38"/>
      <c r="C237" s="3">
        <v>125</v>
      </c>
      <c r="D237" s="3">
        <f>C237*B237</f>
        <v>0</v>
      </c>
      <c r="E237" s="50" t="s">
        <v>380</v>
      </c>
    </row>
    <row r="238" spans="1:5" ht="12.75">
      <c r="A238" s="1" t="s">
        <v>208</v>
      </c>
      <c r="B238" s="38"/>
      <c r="C238" s="3">
        <v>125</v>
      </c>
      <c r="D238" s="3">
        <f>C238*B238</f>
        <v>0</v>
      </c>
      <c r="E238" s="50" t="s">
        <v>379</v>
      </c>
    </row>
    <row r="239" spans="1:5" ht="12.75">
      <c r="A239" s="1" t="s">
        <v>209</v>
      </c>
      <c r="B239" s="38"/>
      <c r="C239" s="3">
        <v>145</v>
      </c>
      <c r="D239" s="3">
        <f>C239*B239</f>
        <v>0</v>
      </c>
      <c r="E239" s="50"/>
    </row>
    <row r="240" spans="1:5" ht="12.75">
      <c r="A240" s="1" t="s">
        <v>27</v>
      </c>
      <c r="B240" s="38"/>
      <c r="C240" s="3">
        <v>145</v>
      </c>
      <c r="D240" s="3">
        <f>C240*B240</f>
        <v>0</v>
      </c>
      <c r="E240" s="50"/>
    </row>
    <row r="241" spans="1:5" ht="12.75">
      <c r="A241" s="1"/>
      <c r="C241" s="3"/>
      <c r="D241" s="3"/>
      <c r="E241" s="50"/>
    </row>
    <row r="242" spans="1:5" ht="12.75">
      <c r="A242" s="1"/>
      <c r="C242" s="3"/>
      <c r="D242" s="3"/>
      <c r="E242" s="50"/>
    </row>
    <row r="243" spans="1:5" ht="12.75">
      <c r="A243" s="1"/>
      <c r="C243" s="3"/>
      <c r="D243" s="3"/>
      <c r="E243" s="50"/>
    </row>
    <row r="244" spans="1:5" ht="12.75">
      <c r="A244" s="1"/>
      <c r="C244" s="3"/>
      <c r="E244" s="50"/>
    </row>
    <row r="245" spans="1:5" ht="12.75">
      <c r="A245" s="1"/>
      <c r="C245" s="3"/>
      <c r="D245" s="12">
        <f>SUM(D236:D244)</f>
        <v>0</v>
      </c>
      <c r="E245" s="50"/>
    </row>
    <row r="246" spans="1:5" ht="12.75">
      <c r="A246" s="51"/>
      <c r="B246" s="50"/>
      <c r="C246" s="63"/>
      <c r="D246" s="63"/>
      <c r="E246" s="50"/>
    </row>
    <row r="247" spans="1:5" ht="12.75">
      <c r="A247" s="51"/>
      <c r="B247" s="50"/>
      <c r="C247" s="63"/>
      <c r="D247" s="63"/>
      <c r="E247" s="50"/>
    </row>
    <row r="248" spans="1:5" ht="12.75">
      <c r="A248" s="51"/>
      <c r="B248" s="50"/>
      <c r="C248" s="63"/>
      <c r="D248" s="63"/>
      <c r="E248" s="50"/>
    </row>
  </sheetData>
  <mergeCells count="2">
    <mergeCell ref="A1:E1"/>
    <mergeCell ref="H1:L1"/>
  </mergeCells>
  <printOptions/>
  <pageMargins left="0.5" right="0.5" top="0.75" bottom="0.75" header="0.5" footer="0.5"/>
  <pageSetup horizontalDpi="600" verticalDpi="600" orientation="landscape" r:id="rId3"/>
  <headerFooter alignWithMargins="0">
    <oddHeader>&amp;CEstimated Cost &amp;D&amp;T
&amp;F</oddHeader>
  </headerFooter>
  <legacyDrawing r:id="rId2"/>
</worksheet>
</file>

<file path=xl/worksheets/sheet13.xml><?xml version="1.0" encoding="utf-8"?>
<worksheet xmlns="http://schemas.openxmlformats.org/spreadsheetml/2006/main" xmlns:r="http://schemas.openxmlformats.org/officeDocument/2006/relationships">
  <dimension ref="A1:AD32"/>
  <sheetViews>
    <sheetView workbookViewId="0" topLeftCell="A1">
      <selection activeCell="N5" sqref="N5"/>
    </sheetView>
  </sheetViews>
  <sheetFormatPr defaultColWidth="9.140625" defaultRowHeight="12.75"/>
  <cols>
    <col min="1" max="1" width="16.140625" style="0" customWidth="1"/>
    <col min="2" max="2" width="7.28125" style="0" customWidth="1"/>
    <col min="4" max="4" width="5.8515625" style="0" customWidth="1"/>
    <col min="5" max="5" width="12.421875" style="0" customWidth="1"/>
    <col min="6" max="6" width="7.00390625" style="0" customWidth="1"/>
    <col min="8" max="8" width="6.57421875" style="0" customWidth="1"/>
    <col min="10" max="10" width="5.28125" style="0" customWidth="1"/>
    <col min="12" max="12" width="5.28125" style="0" customWidth="1"/>
    <col min="14" max="14" width="5.28125" style="0" customWidth="1"/>
    <col min="16" max="16" width="5.140625" style="0" customWidth="1"/>
    <col min="17" max="17" width="10.421875" style="0" customWidth="1"/>
    <col min="18" max="18" width="5.57421875" style="0" customWidth="1"/>
    <col min="20" max="20" width="5.7109375" style="0" customWidth="1"/>
    <col min="22" max="22" width="5.421875" style="0" customWidth="1"/>
    <col min="24" max="24" width="5.140625" style="0" customWidth="1"/>
    <col min="26" max="26" width="5.8515625" style="0" customWidth="1"/>
    <col min="28" max="28" width="5.8515625" style="0" customWidth="1"/>
  </cols>
  <sheetData>
    <row r="1" spans="1:26" ht="24" customHeight="1" thickBot="1">
      <c r="A1" s="4" t="s">
        <v>9</v>
      </c>
      <c r="B1" s="405" t="str">
        <f>'ESTIMATED COST'!B1:D1</f>
        <v>DUCK LAKE FIRE</v>
      </c>
      <c r="C1" s="405"/>
      <c r="D1" s="405"/>
      <c r="E1" s="250">
        <f>SUM(B3:AC3)</f>
        <v>1014</v>
      </c>
      <c r="F1" s="4" t="s">
        <v>1</v>
      </c>
      <c r="G1" s="20">
        <v>0.39</v>
      </c>
      <c r="H1" t="s">
        <v>81</v>
      </c>
      <c r="P1" s="406" t="s">
        <v>9</v>
      </c>
      <c r="Q1" s="406"/>
      <c r="R1" s="407" t="s">
        <v>72</v>
      </c>
      <c r="S1" s="407"/>
      <c r="T1" s="407"/>
      <c r="U1" s="407"/>
      <c r="V1" s="406" t="s">
        <v>82</v>
      </c>
      <c r="W1" s="406"/>
      <c r="X1" s="406"/>
      <c r="Y1" s="406"/>
      <c r="Z1" s="406"/>
    </row>
    <row r="2" spans="1:30" s="4" customFormat="1" ht="13.5" thickTop="1">
      <c r="A2" s="4" t="s">
        <v>83</v>
      </c>
      <c r="B2" s="408">
        <f>'ESTIMATED COST'!A9</f>
        <v>41053</v>
      </c>
      <c r="C2" s="409"/>
      <c r="D2" s="410">
        <f>SUM(B2+1)</f>
        <v>41054</v>
      </c>
      <c r="E2" s="411"/>
      <c r="F2" s="410">
        <f>SUM(D2+1)</f>
        <v>41055</v>
      </c>
      <c r="G2" s="411"/>
      <c r="H2" s="410">
        <f>SUM(F2+1)</f>
        <v>41056</v>
      </c>
      <c r="I2" s="411"/>
      <c r="J2" s="410">
        <f>SUM(H2+1)</f>
        <v>41057</v>
      </c>
      <c r="K2" s="411"/>
      <c r="L2" s="410">
        <f>SUM(J2+1)</f>
        <v>41058</v>
      </c>
      <c r="M2" s="411"/>
      <c r="N2" s="410">
        <f>SUM(L2+1)</f>
        <v>41059</v>
      </c>
      <c r="O2" s="411"/>
      <c r="P2" s="410">
        <f>SUM(N2+1)</f>
        <v>41060</v>
      </c>
      <c r="Q2" s="411"/>
      <c r="R2" s="410">
        <f>SUM(P2+1)</f>
        <v>41061</v>
      </c>
      <c r="S2" s="411"/>
      <c r="T2" s="410">
        <f>SUM(R2+1)</f>
        <v>41062</v>
      </c>
      <c r="U2" s="411"/>
      <c r="V2" s="410">
        <f>SUM(T2+1)</f>
        <v>41063</v>
      </c>
      <c r="W2" s="411"/>
      <c r="X2" s="410">
        <f>SUM(V2+1)</f>
        <v>41064</v>
      </c>
      <c r="Y2" s="411"/>
      <c r="Z2" s="410">
        <f>SUM(X2+1)</f>
        <v>41065</v>
      </c>
      <c r="AA2" s="411"/>
      <c r="AB2" s="410">
        <f>SUM(Z2+1)</f>
        <v>41066</v>
      </c>
      <c r="AC2" s="411"/>
      <c r="AD2" s="203" t="s">
        <v>1</v>
      </c>
    </row>
    <row r="3" spans="1:30" s="211" customFormat="1" ht="12.75">
      <c r="A3" s="211" t="s">
        <v>84</v>
      </c>
      <c r="B3" s="412">
        <f>SUM(C4:C30)</f>
        <v>0</v>
      </c>
      <c r="C3" s="413"/>
      <c r="D3" s="412">
        <f>SUM(E4:E30)</f>
        <v>39</v>
      </c>
      <c r="E3" s="413"/>
      <c r="F3" s="412">
        <f>SUM(G4:G30)</f>
        <v>195</v>
      </c>
      <c r="G3" s="413"/>
      <c r="H3" s="412">
        <f>SUM(I4:I30)</f>
        <v>195</v>
      </c>
      <c r="I3" s="413"/>
      <c r="J3" s="412">
        <f>SUM(K4:K30)</f>
        <v>195</v>
      </c>
      <c r="K3" s="413"/>
      <c r="L3" s="412">
        <f>SUM(M4:M30)</f>
        <v>195</v>
      </c>
      <c r="M3" s="413"/>
      <c r="N3" s="412">
        <f>SUM(O4:O30)</f>
        <v>195</v>
      </c>
      <c r="O3" s="413"/>
      <c r="P3" s="412">
        <f>SUM(Q4:Q30)</f>
        <v>0</v>
      </c>
      <c r="Q3" s="413"/>
      <c r="R3" s="412">
        <f>SUM(S4:S30)</f>
        <v>0</v>
      </c>
      <c r="S3" s="413"/>
      <c r="T3" s="412">
        <f>SUM(U4:U30)</f>
        <v>0</v>
      </c>
      <c r="U3" s="413"/>
      <c r="V3" s="412">
        <f>SUM(W4:W30)</f>
        <v>0</v>
      </c>
      <c r="W3" s="413"/>
      <c r="X3" s="412">
        <f>SUM(Y4:Y30)</f>
        <v>0</v>
      </c>
      <c r="Y3" s="413"/>
      <c r="Z3" s="412">
        <f>SUM(AA4:AA30)</f>
        <v>0</v>
      </c>
      <c r="AA3" s="413"/>
      <c r="AB3" s="412">
        <f>SUM(AC4:AC30)</f>
        <v>0</v>
      </c>
      <c r="AC3" s="413"/>
      <c r="AD3" s="203"/>
    </row>
    <row r="4" spans="1:30" ht="12.75">
      <c r="A4" s="151"/>
      <c r="B4" s="251"/>
      <c r="C4" s="249">
        <f>SUM(B4*$G$1)</f>
        <v>0</v>
      </c>
      <c r="D4" s="252">
        <v>100</v>
      </c>
      <c r="E4" s="249">
        <f>SUM(D4*$G$1)</f>
        <v>39</v>
      </c>
      <c r="F4" s="252">
        <v>500</v>
      </c>
      <c r="G4" s="249">
        <f>SUM(F4*$G$1)</f>
        <v>195</v>
      </c>
      <c r="H4" s="252">
        <v>500</v>
      </c>
      <c r="I4" s="249">
        <f>SUM(H4*$G$1)</f>
        <v>195</v>
      </c>
      <c r="J4" s="252">
        <v>500</v>
      </c>
      <c r="K4" s="249">
        <f>SUM(J4*$G$1)</f>
        <v>195</v>
      </c>
      <c r="L4" s="252">
        <v>500</v>
      </c>
      <c r="M4" s="249">
        <f>SUM(L4*$G$1)</f>
        <v>195</v>
      </c>
      <c r="N4" s="252">
        <v>500</v>
      </c>
      <c r="O4" s="249">
        <f>SUM(N4*$G$1)</f>
        <v>195</v>
      </c>
      <c r="P4" s="252"/>
      <c r="Q4" s="249">
        <f>SUM(P4*$G$1)</f>
        <v>0</v>
      </c>
      <c r="R4" s="252"/>
      <c r="S4" s="249">
        <f aca="true" t="shared" si="0" ref="S4:S30">SUM(R4*$G$1)</f>
        <v>0</v>
      </c>
      <c r="T4" s="252"/>
      <c r="U4" s="249">
        <f aca="true" t="shared" si="1" ref="U4:U30">SUM(T4*$G$1)</f>
        <v>0</v>
      </c>
      <c r="V4" s="252"/>
      <c r="W4" s="249">
        <f aca="true" t="shared" si="2" ref="W4:W30">SUM(V4*$G$1)</f>
        <v>0</v>
      </c>
      <c r="X4" s="252"/>
      <c r="Y4" s="249">
        <f aca="true" t="shared" si="3" ref="Y4:Y30">SUM(X4*$G$1)</f>
        <v>0</v>
      </c>
      <c r="Z4" s="252"/>
      <c r="AA4" s="249">
        <f>SUM(Z4*$G$1)</f>
        <v>0</v>
      </c>
      <c r="AB4" s="252"/>
      <c r="AC4" s="249">
        <f>SUM(AB4*$G$1)</f>
        <v>0</v>
      </c>
      <c r="AD4" s="253">
        <f>SUM(AC4+AA4,Y4,W4,U4,S4,Q4,O4,M4,K4,I4,G4,E4,C4)</f>
        <v>1014</v>
      </c>
    </row>
    <row r="5" spans="1:30" ht="12.75">
      <c r="A5" s="151"/>
      <c r="B5" s="251"/>
      <c r="C5" s="249">
        <f>SUM(B5*$G$1)</f>
        <v>0</v>
      </c>
      <c r="D5" s="252"/>
      <c r="E5" s="249">
        <f>SUM(D5*$G$1)</f>
        <v>0</v>
      </c>
      <c r="F5" s="252"/>
      <c r="G5" s="249">
        <f>SUM(F5*$G$1)</f>
        <v>0</v>
      </c>
      <c r="H5" s="252"/>
      <c r="I5" s="249">
        <f>SUM(H5*$G$1)</f>
        <v>0</v>
      </c>
      <c r="J5" s="252"/>
      <c r="K5" s="249">
        <f>SUM(J5*$G$1)</f>
        <v>0</v>
      </c>
      <c r="L5" s="252"/>
      <c r="M5" s="249">
        <f>SUM(L5*$G$1)</f>
        <v>0</v>
      </c>
      <c r="N5" s="252"/>
      <c r="O5" s="249">
        <f>SUM(N5*$G$1)</f>
        <v>0</v>
      </c>
      <c r="P5" s="252"/>
      <c r="Q5" s="249">
        <f>SUM(P5*$G$1)</f>
        <v>0</v>
      </c>
      <c r="R5" s="252"/>
      <c r="S5" s="249">
        <f t="shared" si="0"/>
        <v>0</v>
      </c>
      <c r="T5" s="252"/>
      <c r="U5" s="249">
        <f t="shared" si="1"/>
        <v>0</v>
      </c>
      <c r="V5" s="252"/>
      <c r="W5" s="249">
        <f t="shared" si="2"/>
        <v>0</v>
      </c>
      <c r="X5" s="252"/>
      <c r="Y5" s="249">
        <f t="shared" si="3"/>
        <v>0</v>
      </c>
      <c r="Z5" s="252"/>
      <c r="AA5" s="249">
        <f>SUM(Z5*$G$1)</f>
        <v>0</v>
      </c>
      <c r="AB5" s="252"/>
      <c r="AC5" s="249">
        <f>SUM(AB5*$G$1)</f>
        <v>0</v>
      </c>
      <c r="AD5" s="253">
        <f aca="true" t="shared" si="4" ref="AD5:AD30">SUM(AC5+AA5+Y5+W5+U5,S5,Q5,O5,M5,K5,I5,G5,C5,E5)</f>
        <v>0</v>
      </c>
    </row>
    <row r="6" spans="1:30" ht="12.75">
      <c r="A6" s="151"/>
      <c r="B6" s="252"/>
      <c r="C6" s="249">
        <f>SUM(B6*$G$1)</f>
        <v>0</v>
      </c>
      <c r="D6" s="252"/>
      <c r="E6" s="249">
        <f>SUM(D6*$G$1)</f>
        <v>0</v>
      </c>
      <c r="F6" s="252"/>
      <c r="G6" s="249">
        <f aca="true" t="shared" si="5" ref="G6:G30">SUM(F6*$G$1)</f>
        <v>0</v>
      </c>
      <c r="H6" s="252"/>
      <c r="I6" s="249">
        <f aca="true" t="shared" si="6" ref="I6:I30">SUM(H6*$G$1)</f>
        <v>0</v>
      </c>
      <c r="J6" s="252"/>
      <c r="K6" s="249">
        <f aca="true" t="shared" si="7" ref="K6:K30">SUM(J6*$G$1)</f>
        <v>0</v>
      </c>
      <c r="L6" s="252"/>
      <c r="M6" s="249">
        <f aca="true" t="shared" si="8" ref="M6:M30">SUM(L6*$G$1)</f>
        <v>0</v>
      </c>
      <c r="N6" s="252"/>
      <c r="O6" s="249">
        <f aca="true" t="shared" si="9" ref="O6:O30">SUM(N6*$G$1)</f>
        <v>0</v>
      </c>
      <c r="P6" s="252"/>
      <c r="Q6" s="249">
        <f aca="true" t="shared" si="10" ref="Q6:Q30">SUM(P6*$G$1)</f>
        <v>0</v>
      </c>
      <c r="R6" s="252"/>
      <c r="S6" s="249">
        <f t="shared" si="0"/>
        <v>0</v>
      </c>
      <c r="T6" s="252"/>
      <c r="U6" s="249">
        <f t="shared" si="1"/>
        <v>0</v>
      </c>
      <c r="V6" s="252"/>
      <c r="W6" s="249">
        <f t="shared" si="2"/>
        <v>0</v>
      </c>
      <c r="X6" s="252"/>
      <c r="Y6" s="249">
        <f t="shared" si="3"/>
        <v>0</v>
      </c>
      <c r="Z6" s="252"/>
      <c r="AA6" s="249">
        <f>SUM(Z6*$G$1)</f>
        <v>0</v>
      </c>
      <c r="AB6" s="252"/>
      <c r="AC6" s="249">
        <f>SUM(AB6*$G$1)</f>
        <v>0</v>
      </c>
      <c r="AD6" s="253">
        <f t="shared" si="4"/>
        <v>0</v>
      </c>
    </row>
    <row r="7" spans="1:30" ht="12.75">
      <c r="A7" s="151"/>
      <c r="B7" s="252"/>
      <c r="C7" s="249">
        <f aca="true" t="shared" si="11" ref="C7:E20">SUM(B6*$G$1)</f>
        <v>0</v>
      </c>
      <c r="D7" s="252"/>
      <c r="E7" s="249">
        <f t="shared" si="11"/>
        <v>0</v>
      </c>
      <c r="F7" s="252"/>
      <c r="G7" s="249">
        <f t="shared" si="5"/>
        <v>0</v>
      </c>
      <c r="H7" s="252"/>
      <c r="I7" s="249">
        <f t="shared" si="6"/>
        <v>0</v>
      </c>
      <c r="J7" s="252"/>
      <c r="K7" s="249">
        <f t="shared" si="7"/>
        <v>0</v>
      </c>
      <c r="L7" s="252"/>
      <c r="M7" s="249">
        <f t="shared" si="8"/>
        <v>0</v>
      </c>
      <c r="N7" s="252"/>
      <c r="O7" s="249">
        <f t="shared" si="9"/>
        <v>0</v>
      </c>
      <c r="P7" s="252"/>
      <c r="Q7" s="249">
        <f t="shared" si="10"/>
        <v>0</v>
      </c>
      <c r="R7" s="252"/>
      <c r="S7" s="249">
        <f t="shared" si="0"/>
        <v>0</v>
      </c>
      <c r="T7" s="252"/>
      <c r="U7" s="249">
        <f t="shared" si="1"/>
        <v>0</v>
      </c>
      <c r="V7" s="252"/>
      <c r="W7" s="249">
        <f t="shared" si="2"/>
        <v>0</v>
      </c>
      <c r="X7" s="252"/>
      <c r="Y7" s="249">
        <f t="shared" si="3"/>
        <v>0</v>
      </c>
      <c r="Z7" s="252"/>
      <c r="AA7" s="249">
        <f>SUM(Z7*$G$1)</f>
        <v>0</v>
      </c>
      <c r="AB7" s="252"/>
      <c r="AC7" s="249">
        <f>SUM(AB7*$G$1)</f>
        <v>0</v>
      </c>
      <c r="AD7" s="253">
        <f t="shared" si="4"/>
        <v>0</v>
      </c>
    </row>
    <row r="8" spans="1:30" ht="12.75">
      <c r="A8" s="151"/>
      <c r="B8" s="252"/>
      <c r="C8" s="249">
        <f t="shared" si="11"/>
        <v>0</v>
      </c>
      <c r="D8" s="252"/>
      <c r="E8" s="249">
        <f t="shared" si="11"/>
        <v>0</v>
      </c>
      <c r="F8" s="252"/>
      <c r="G8" s="249">
        <f t="shared" si="5"/>
        <v>0</v>
      </c>
      <c r="H8" s="252"/>
      <c r="I8" s="249">
        <f t="shared" si="6"/>
        <v>0</v>
      </c>
      <c r="J8" s="252"/>
      <c r="K8" s="249">
        <f t="shared" si="7"/>
        <v>0</v>
      </c>
      <c r="L8" s="252"/>
      <c r="M8" s="249">
        <f t="shared" si="8"/>
        <v>0</v>
      </c>
      <c r="N8" s="252"/>
      <c r="O8" s="249">
        <f t="shared" si="9"/>
        <v>0</v>
      </c>
      <c r="P8" s="252"/>
      <c r="Q8" s="249">
        <f t="shared" si="10"/>
        <v>0</v>
      </c>
      <c r="R8" s="252"/>
      <c r="S8" s="249">
        <f t="shared" si="0"/>
        <v>0</v>
      </c>
      <c r="T8" s="252"/>
      <c r="U8" s="249">
        <f t="shared" si="1"/>
        <v>0</v>
      </c>
      <c r="V8" s="252"/>
      <c r="W8" s="249">
        <f t="shared" si="2"/>
        <v>0</v>
      </c>
      <c r="X8" s="252"/>
      <c r="Y8" s="249">
        <f t="shared" si="3"/>
        <v>0</v>
      </c>
      <c r="Z8" s="252"/>
      <c r="AA8" s="249">
        <f>SUM(Z8*$G$1)</f>
        <v>0</v>
      </c>
      <c r="AB8" s="252"/>
      <c r="AC8" s="249">
        <f>SUM(AB8*$G$1)</f>
        <v>0</v>
      </c>
      <c r="AD8" s="253">
        <f t="shared" si="4"/>
        <v>0</v>
      </c>
    </row>
    <row r="9" spans="1:30" ht="12.75">
      <c r="A9" s="151"/>
      <c r="B9" s="252"/>
      <c r="C9" s="249">
        <f t="shared" si="11"/>
        <v>0</v>
      </c>
      <c r="D9" s="252"/>
      <c r="E9" s="249">
        <f t="shared" si="11"/>
        <v>0</v>
      </c>
      <c r="F9" s="252"/>
      <c r="G9" s="249">
        <f t="shared" si="5"/>
        <v>0</v>
      </c>
      <c r="H9" s="252"/>
      <c r="I9" s="249">
        <f t="shared" si="6"/>
        <v>0</v>
      </c>
      <c r="J9" s="252"/>
      <c r="K9" s="249">
        <f t="shared" si="7"/>
        <v>0</v>
      </c>
      <c r="L9" s="252"/>
      <c r="M9" s="249">
        <f t="shared" si="8"/>
        <v>0</v>
      </c>
      <c r="N9" s="252"/>
      <c r="O9" s="249">
        <f t="shared" si="9"/>
        <v>0</v>
      </c>
      <c r="P9" s="252"/>
      <c r="Q9" s="249">
        <f t="shared" si="10"/>
        <v>0</v>
      </c>
      <c r="R9" s="252"/>
      <c r="S9" s="249">
        <f t="shared" si="0"/>
        <v>0</v>
      </c>
      <c r="T9" s="252"/>
      <c r="U9" s="249">
        <f t="shared" si="1"/>
        <v>0</v>
      </c>
      <c r="V9" s="252"/>
      <c r="W9" s="249">
        <f t="shared" si="2"/>
        <v>0</v>
      </c>
      <c r="X9" s="252"/>
      <c r="Y9" s="249">
        <f t="shared" si="3"/>
        <v>0</v>
      </c>
      <c r="Z9" s="252"/>
      <c r="AA9" s="249">
        <f aca="true" t="shared" si="12" ref="AA9:AC24">SUM(Z9*$G$1)</f>
        <v>0</v>
      </c>
      <c r="AB9" s="252"/>
      <c r="AC9" s="249">
        <f t="shared" si="12"/>
        <v>0</v>
      </c>
      <c r="AD9" s="253">
        <f t="shared" si="4"/>
        <v>0</v>
      </c>
    </row>
    <row r="10" spans="1:30" ht="12.75">
      <c r="A10" s="151"/>
      <c r="B10" s="251"/>
      <c r="C10" s="249">
        <f>SUM(B10*$G$1)</f>
        <v>0</v>
      </c>
      <c r="D10" s="252"/>
      <c r="E10" s="249">
        <f>SUM(D10*$G$1)</f>
        <v>0</v>
      </c>
      <c r="F10" s="252"/>
      <c r="G10" s="249">
        <f t="shared" si="5"/>
        <v>0</v>
      </c>
      <c r="H10" s="252"/>
      <c r="I10" s="249">
        <f t="shared" si="6"/>
        <v>0</v>
      </c>
      <c r="J10" s="252"/>
      <c r="K10" s="249">
        <f t="shared" si="7"/>
        <v>0</v>
      </c>
      <c r="L10" s="252"/>
      <c r="M10" s="249">
        <f t="shared" si="8"/>
        <v>0</v>
      </c>
      <c r="N10" s="252"/>
      <c r="O10" s="249">
        <f t="shared" si="9"/>
        <v>0</v>
      </c>
      <c r="P10" s="252"/>
      <c r="Q10" s="249">
        <f t="shared" si="10"/>
        <v>0</v>
      </c>
      <c r="R10" s="252"/>
      <c r="S10" s="249">
        <f t="shared" si="0"/>
        <v>0</v>
      </c>
      <c r="T10" s="252"/>
      <c r="U10" s="249">
        <f t="shared" si="1"/>
        <v>0</v>
      </c>
      <c r="V10" s="252"/>
      <c r="W10" s="249">
        <f t="shared" si="2"/>
        <v>0</v>
      </c>
      <c r="X10" s="252"/>
      <c r="Y10" s="249">
        <f t="shared" si="3"/>
        <v>0</v>
      </c>
      <c r="Z10" s="252"/>
      <c r="AA10" s="249">
        <f t="shared" si="12"/>
        <v>0</v>
      </c>
      <c r="AB10" s="252"/>
      <c r="AC10" s="249">
        <f t="shared" si="12"/>
        <v>0</v>
      </c>
      <c r="AD10" s="253">
        <f>SUM(AC10+AA10,Y10,W10,U10,S10,Q10,O10,M10,K10,I10,G10,E10,C10)</f>
        <v>0</v>
      </c>
    </row>
    <row r="11" spans="1:30" ht="12.75">
      <c r="A11" s="151"/>
      <c r="B11" s="251"/>
      <c r="C11" s="249">
        <f>SUM(B11*$G$1)</f>
        <v>0</v>
      </c>
      <c r="D11" s="252"/>
      <c r="E11" s="249">
        <f>SUM(D11*$G$1)</f>
        <v>0</v>
      </c>
      <c r="F11" s="252"/>
      <c r="G11" s="249">
        <f t="shared" si="5"/>
        <v>0</v>
      </c>
      <c r="H11" s="252"/>
      <c r="I11" s="249">
        <f t="shared" si="6"/>
        <v>0</v>
      </c>
      <c r="J11" s="252"/>
      <c r="K11" s="249">
        <f t="shared" si="7"/>
        <v>0</v>
      </c>
      <c r="L11" s="252"/>
      <c r="M11" s="249">
        <f t="shared" si="8"/>
        <v>0</v>
      </c>
      <c r="N11" s="252"/>
      <c r="O11" s="249">
        <f t="shared" si="9"/>
        <v>0</v>
      </c>
      <c r="P11" s="252"/>
      <c r="Q11" s="249">
        <f t="shared" si="10"/>
        <v>0</v>
      </c>
      <c r="R11" s="252"/>
      <c r="S11" s="249">
        <f t="shared" si="0"/>
        <v>0</v>
      </c>
      <c r="T11" s="252"/>
      <c r="U11" s="249">
        <f t="shared" si="1"/>
        <v>0</v>
      </c>
      <c r="V11" s="252"/>
      <c r="W11" s="249">
        <f t="shared" si="2"/>
        <v>0</v>
      </c>
      <c r="X11" s="252"/>
      <c r="Y11" s="249">
        <f t="shared" si="3"/>
        <v>0</v>
      </c>
      <c r="Z11" s="252"/>
      <c r="AA11" s="249">
        <f t="shared" si="12"/>
        <v>0</v>
      </c>
      <c r="AB11" s="252"/>
      <c r="AC11" s="249">
        <f t="shared" si="12"/>
        <v>0</v>
      </c>
      <c r="AD11" s="253">
        <f>SUM(AC11+AA11,Y11,W11,U11,S11,Q11,O11,M11,K11,I11,G11,E11,C11)</f>
        <v>0</v>
      </c>
    </row>
    <row r="12" spans="1:30" ht="12.75">
      <c r="A12" s="151"/>
      <c r="B12" s="252"/>
      <c r="C12" s="249">
        <f>SUM(B9*$G$1)</f>
        <v>0</v>
      </c>
      <c r="D12" s="252"/>
      <c r="E12" s="249">
        <f>SUM(D9*$G$1)</f>
        <v>0</v>
      </c>
      <c r="F12" s="252"/>
      <c r="G12" s="249">
        <f t="shared" si="5"/>
        <v>0</v>
      </c>
      <c r="H12" s="252"/>
      <c r="I12" s="249">
        <f t="shared" si="6"/>
        <v>0</v>
      </c>
      <c r="J12" s="252"/>
      <c r="K12" s="249">
        <f t="shared" si="7"/>
        <v>0</v>
      </c>
      <c r="L12" s="252"/>
      <c r="M12" s="249">
        <f t="shared" si="8"/>
        <v>0</v>
      </c>
      <c r="N12" s="252"/>
      <c r="O12" s="249">
        <f t="shared" si="9"/>
        <v>0</v>
      </c>
      <c r="P12" s="252"/>
      <c r="Q12" s="249">
        <f t="shared" si="10"/>
        <v>0</v>
      </c>
      <c r="R12" s="252"/>
      <c r="S12" s="249">
        <f t="shared" si="0"/>
        <v>0</v>
      </c>
      <c r="T12" s="252"/>
      <c r="U12" s="249">
        <f t="shared" si="1"/>
        <v>0</v>
      </c>
      <c r="V12" s="252"/>
      <c r="W12" s="249">
        <f t="shared" si="2"/>
        <v>0</v>
      </c>
      <c r="X12" s="252"/>
      <c r="Y12" s="249">
        <f t="shared" si="3"/>
        <v>0</v>
      </c>
      <c r="Z12" s="252"/>
      <c r="AA12" s="249">
        <f t="shared" si="12"/>
        <v>0</v>
      </c>
      <c r="AB12" s="252"/>
      <c r="AC12" s="249">
        <f t="shared" si="12"/>
        <v>0</v>
      </c>
      <c r="AD12" s="253">
        <f t="shared" si="4"/>
        <v>0</v>
      </c>
    </row>
    <row r="13" spans="1:30" ht="12.75">
      <c r="A13" s="151"/>
      <c r="B13" s="252"/>
      <c r="C13" s="249">
        <f t="shared" si="11"/>
        <v>0</v>
      </c>
      <c r="D13" s="252"/>
      <c r="E13" s="249">
        <f t="shared" si="11"/>
        <v>0</v>
      </c>
      <c r="F13" s="252"/>
      <c r="G13" s="249">
        <f t="shared" si="5"/>
        <v>0</v>
      </c>
      <c r="H13" s="252"/>
      <c r="I13" s="249">
        <f t="shared" si="6"/>
        <v>0</v>
      </c>
      <c r="J13" s="252"/>
      <c r="K13" s="249">
        <f t="shared" si="7"/>
        <v>0</v>
      </c>
      <c r="L13" s="252"/>
      <c r="M13" s="249">
        <f t="shared" si="8"/>
        <v>0</v>
      </c>
      <c r="N13" s="252"/>
      <c r="O13" s="249">
        <f t="shared" si="9"/>
        <v>0</v>
      </c>
      <c r="P13" s="252"/>
      <c r="Q13" s="249">
        <f t="shared" si="10"/>
        <v>0</v>
      </c>
      <c r="R13" s="252"/>
      <c r="S13" s="249">
        <f t="shared" si="0"/>
        <v>0</v>
      </c>
      <c r="T13" s="252"/>
      <c r="U13" s="249">
        <f t="shared" si="1"/>
        <v>0</v>
      </c>
      <c r="V13" s="252"/>
      <c r="W13" s="249">
        <f t="shared" si="2"/>
        <v>0</v>
      </c>
      <c r="X13" s="252"/>
      <c r="Y13" s="249">
        <f t="shared" si="3"/>
        <v>0</v>
      </c>
      <c r="Z13" s="252"/>
      <c r="AA13" s="249">
        <f t="shared" si="12"/>
        <v>0</v>
      </c>
      <c r="AB13" s="252"/>
      <c r="AC13" s="249">
        <f t="shared" si="12"/>
        <v>0</v>
      </c>
      <c r="AD13" s="253">
        <f t="shared" si="4"/>
        <v>0</v>
      </c>
    </row>
    <row r="14" spans="1:30" ht="12.75">
      <c r="A14" s="151"/>
      <c r="B14" s="252"/>
      <c r="C14" s="249">
        <f t="shared" si="11"/>
        <v>0</v>
      </c>
      <c r="D14" s="252"/>
      <c r="E14" s="249">
        <f t="shared" si="11"/>
        <v>0</v>
      </c>
      <c r="F14" s="252"/>
      <c r="G14" s="249">
        <f t="shared" si="5"/>
        <v>0</v>
      </c>
      <c r="H14" s="252"/>
      <c r="I14" s="249">
        <f t="shared" si="6"/>
        <v>0</v>
      </c>
      <c r="J14" s="252"/>
      <c r="K14" s="249">
        <f t="shared" si="7"/>
        <v>0</v>
      </c>
      <c r="L14" s="252"/>
      <c r="M14" s="249">
        <f t="shared" si="8"/>
        <v>0</v>
      </c>
      <c r="N14" s="252"/>
      <c r="O14" s="249">
        <f t="shared" si="9"/>
        <v>0</v>
      </c>
      <c r="P14" s="252"/>
      <c r="Q14" s="249">
        <f t="shared" si="10"/>
        <v>0</v>
      </c>
      <c r="R14" s="252"/>
      <c r="S14" s="249">
        <f t="shared" si="0"/>
        <v>0</v>
      </c>
      <c r="T14" s="252"/>
      <c r="U14" s="249">
        <f t="shared" si="1"/>
        <v>0</v>
      </c>
      <c r="V14" s="252"/>
      <c r="W14" s="249">
        <f t="shared" si="2"/>
        <v>0</v>
      </c>
      <c r="X14" s="252"/>
      <c r="Y14" s="249">
        <f t="shared" si="3"/>
        <v>0</v>
      </c>
      <c r="Z14" s="252"/>
      <c r="AA14" s="249">
        <f t="shared" si="12"/>
        <v>0</v>
      </c>
      <c r="AB14" s="252"/>
      <c r="AC14" s="249">
        <f t="shared" si="12"/>
        <v>0</v>
      </c>
      <c r="AD14" s="253">
        <f t="shared" si="4"/>
        <v>0</v>
      </c>
    </row>
    <row r="15" spans="1:30" ht="12.75">
      <c r="A15" s="151"/>
      <c r="B15" s="252"/>
      <c r="C15" s="249">
        <f t="shared" si="11"/>
        <v>0</v>
      </c>
      <c r="D15" s="252"/>
      <c r="E15" s="249">
        <f t="shared" si="11"/>
        <v>0</v>
      </c>
      <c r="F15" s="252"/>
      <c r="G15" s="249">
        <f t="shared" si="5"/>
        <v>0</v>
      </c>
      <c r="H15" s="252"/>
      <c r="I15" s="249">
        <f t="shared" si="6"/>
        <v>0</v>
      </c>
      <c r="J15" s="252"/>
      <c r="K15" s="249">
        <f t="shared" si="7"/>
        <v>0</v>
      </c>
      <c r="L15" s="252"/>
      <c r="M15" s="249">
        <f t="shared" si="8"/>
        <v>0</v>
      </c>
      <c r="N15" s="252"/>
      <c r="O15" s="249">
        <f t="shared" si="9"/>
        <v>0</v>
      </c>
      <c r="P15" s="252"/>
      <c r="Q15" s="249">
        <f t="shared" si="10"/>
        <v>0</v>
      </c>
      <c r="R15" s="252"/>
      <c r="S15" s="249">
        <f t="shared" si="0"/>
        <v>0</v>
      </c>
      <c r="T15" s="252"/>
      <c r="U15" s="249">
        <f t="shared" si="1"/>
        <v>0</v>
      </c>
      <c r="V15" s="252"/>
      <c r="W15" s="249">
        <f t="shared" si="2"/>
        <v>0</v>
      </c>
      <c r="X15" s="252"/>
      <c r="Y15" s="249">
        <f t="shared" si="3"/>
        <v>0</v>
      </c>
      <c r="Z15" s="252"/>
      <c r="AA15" s="249">
        <f t="shared" si="12"/>
        <v>0</v>
      </c>
      <c r="AB15" s="252"/>
      <c r="AC15" s="249">
        <f t="shared" si="12"/>
        <v>0</v>
      </c>
      <c r="AD15" s="253">
        <f t="shared" si="4"/>
        <v>0</v>
      </c>
    </row>
    <row r="16" spans="1:30" ht="12.75">
      <c r="A16" s="151"/>
      <c r="B16" s="252"/>
      <c r="C16" s="249">
        <f t="shared" si="11"/>
        <v>0</v>
      </c>
      <c r="D16" s="252"/>
      <c r="E16" s="249">
        <f t="shared" si="11"/>
        <v>0</v>
      </c>
      <c r="F16" s="252"/>
      <c r="G16" s="249">
        <f t="shared" si="5"/>
        <v>0</v>
      </c>
      <c r="H16" s="252"/>
      <c r="I16" s="249">
        <f t="shared" si="6"/>
        <v>0</v>
      </c>
      <c r="J16" s="252"/>
      <c r="K16" s="249">
        <f t="shared" si="7"/>
        <v>0</v>
      </c>
      <c r="L16" s="252"/>
      <c r="M16" s="249">
        <f t="shared" si="8"/>
        <v>0</v>
      </c>
      <c r="N16" s="252"/>
      <c r="O16" s="249">
        <f t="shared" si="9"/>
        <v>0</v>
      </c>
      <c r="P16" s="252"/>
      <c r="Q16" s="249">
        <f t="shared" si="10"/>
        <v>0</v>
      </c>
      <c r="R16" s="252"/>
      <c r="S16" s="249">
        <f t="shared" si="0"/>
        <v>0</v>
      </c>
      <c r="T16" s="252"/>
      <c r="U16" s="249">
        <f t="shared" si="1"/>
        <v>0</v>
      </c>
      <c r="V16" s="252"/>
      <c r="W16" s="249">
        <f t="shared" si="2"/>
        <v>0</v>
      </c>
      <c r="X16" s="252"/>
      <c r="Y16" s="249">
        <f t="shared" si="3"/>
        <v>0</v>
      </c>
      <c r="Z16" s="252"/>
      <c r="AA16" s="249">
        <f t="shared" si="12"/>
        <v>0</v>
      </c>
      <c r="AB16" s="252"/>
      <c r="AC16" s="249">
        <f t="shared" si="12"/>
        <v>0</v>
      </c>
      <c r="AD16" s="253">
        <f t="shared" si="4"/>
        <v>0</v>
      </c>
    </row>
    <row r="17" spans="1:30" ht="12.75">
      <c r="A17" s="151"/>
      <c r="B17" s="252"/>
      <c r="C17" s="249">
        <f t="shared" si="11"/>
        <v>0</v>
      </c>
      <c r="D17" s="252"/>
      <c r="E17" s="249">
        <f t="shared" si="11"/>
        <v>0</v>
      </c>
      <c r="F17" s="252"/>
      <c r="G17" s="249">
        <f t="shared" si="5"/>
        <v>0</v>
      </c>
      <c r="H17" s="252"/>
      <c r="I17" s="249">
        <f t="shared" si="6"/>
        <v>0</v>
      </c>
      <c r="J17" s="252"/>
      <c r="K17" s="249">
        <f t="shared" si="7"/>
        <v>0</v>
      </c>
      <c r="L17" s="252"/>
      <c r="M17" s="249">
        <f t="shared" si="8"/>
        <v>0</v>
      </c>
      <c r="N17" s="252"/>
      <c r="O17" s="249">
        <f t="shared" si="9"/>
        <v>0</v>
      </c>
      <c r="P17" s="252"/>
      <c r="Q17" s="249">
        <f t="shared" si="10"/>
        <v>0</v>
      </c>
      <c r="R17" s="252"/>
      <c r="S17" s="249">
        <f t="shared" si="0"/>
        <v>0</v>
      </c>
      <c r="T17" s="252"/>
      <c r="U17" s="249">
        <f t="shared" si="1"/>
        <v>0</v>
      </c>
      <c r="V17" s="252"/>
      <c r="W17" s="249">
        <f t="shared" si="2"/>
        <v>0</v>
      </c>
      <c r="X17" s="252"/>
      <c r="Y17" s="249">
        <f t="shared" si="3"/>
        <v>0</v>
      </c>
      <c r="Z17" s="252"/>
      <c r="AA17" s="249">
        <f t="shared" si="12"/>
        <v>0</v>
      </c>
      <c r="AB17" s="252"/>
      <c r="AC17" s="249">
        <f t="shared" si="12"/>
        <v>0</v>
      </c>
      <c r="AD17" s="253">
        <f t="shared" si="4"/>
        <v>0</v>
      </c>
    </row>
    <row r="18" spans="1:30" ht="12.75">
      <c r="A18" s="151"/>
      <c r="B18" s="252"/>
      <c r="C18" s="249">
        <f t="shared" si="11"/>
        <v>0</v>
      </c>
      <c r="D18" s="252"/>
      <c r="E18" s="249">
        <f t="shared" si="11"/>
        <v>0</v>
      </c>
      <c r="F18" s="252"/>
      <c r="G18" s="249">
        <f t="shared" si="5"/>
        <v>0</v>
      </c>
      <c r="H18" s="252"/>
      <c r="I18" s="249">
        <f t="shared" si="6"/>
        <v>0</v>
      </c>
      <c r="J18" s="252"/>
      <c r="K18" s="249">
        <f t="shared" si="7"/>
        <v>0</v>
      </c>
      <c r="L18" s="252"/>
      <c r="M18" s="249">
        <f t="shared" si="8"/>
        <v>0</v>
      </c>
      <c r="N18" s="252"/>
      <c r="O18" s="249">
        <f t="shared" si="9"/>
        <v>0</v>
      </c>
      <c r="P18" s="252"/>
      <c r="Q18" s="249">
        <f t="shared" si="10"/>
        <v>0</v>
      </c>
      <c r="R18" s="252"/>
      <c r="S18" s="249">
        <f t="shared" si="0"/>
        <v>0</v>
      </c>
      <c r="T18" s="252"/>
      <c r="U18" s="249">
        <f t="shared" si="1"/>
        <v>0</v>
      </c>
      <c r="V18" s="252"/>
      <c r="W18" s="249">
        <f t="shared" si="2"/>
        <v>0</v>
      </c>
      <c r="X18" s="252"/>
      <c r="Y18" s="249">
        <f t="shared" si="3"/>
        <v>0</v>
      </c>
      <c r="Z18" s="252"/>
      <c r="AA18" s="249">
        <f t="shared" si="12"/>
        <v>0</v>
      </c>
      <c r="AB18" s="252"/>
      <c r="AC18" s="249">
        <f t="shared" si="12"/>
        <v>0</v>
      </c>
      <c r="AD18" s="253">
        <f t="shared" si="4"/>
        <v>0</v>
      </c>
    </row>
    <row r="19" spans="1:30" ht="12.75">
      <c r="A19" s="151"/>
      <c r="B19" s="252"/>
      <c r="C19" s="249">
        <f t="shared" si="11"/>
        <v>0</v>
      </c>
      <c r="D19" s="252"/>
      <c r="E19" s="249">
        <f t="shared" si="11"/>
        <v>0</v>
      </c>
      <c r="F19" s="252"/>
      <c r="G19" s="249">
        <f t="shared" si="5"/>
        <v>0</v>
      </c>
      <c r="H19" s="252"/>
      <c r="I19" s="249">
        <f t="shared" si="6"/>
        <v>0</v>
      </c>
      <c r="J19" s="252"/>
      <c r="K19" s="249">
        <f t="shared" si="7"/>
        <v>0</v>
      </c>
      <c r="L19" s="252"/>
      <c r="M19" s="249">
        <f t="shared" si="8"/>
        <v>0</v>
      </c>
      <c r="N19" s="252"/>
      <c r="O19" s="249">
        <f t="shared" si="9"/>
        <v>0</v>
      </c>
      <c r="P19" s="252"/>
      <c r="Q19" s="249">
        <f t="shared" si="10"/>
        <v>0</v>
      </c>
      <c r="R19" s="252"/>
      <c r="S19" s="249">
        <f t="shared" si="0"/>
        <v>0</v>
      </c>
      <c r="T19" s="252"/>
      <c r="U19" s="249">
        <f t="shared" si="1"/>
        <v>0</v>
      </c>
      <c r="V19" s="252"/>
      <c r="W19" s="249">
        <f t="shared" si="2"/>
        <v>0</v>
      </c>
      <c r="X19" s="252"/>
      <c r="Y19" s="249">
        <f t="shared" si="3"/>
        <v>0</v>
      </c>
      <c r="Z19" s="252"/>
      <c r="AA19" s="249">
        <f t="shared" si="12"/>
        <v>0</v>
      </c>
      <c r="AB19" s="252"/>
      <c r="AC19" s="249">
        <f t="shared" si="12"/>
        <v>0</v>
      </c>
      <c r="AD19" s="253">
        <f t="shared" si="4"/>
        <v>0</v>
      </c>
    </row>
    <row r="20" spans="1:30" ht="12.75">
      <c r="A20" s="151"/>
      <c r="B20" s="252"/>
      <c r="C20" s="249">
        <f t="shared" si="11"/>
        <v>0</v>
      </c>
      <c r="D20" s="252"/>
      <c r="E20" s="249">
        <f t="shared" si="11"/>
        <v>0</v>
      </c>
      <c r="F20" s="252"/>
      <c r="G20" s="249">
        <f t="shared" si="5"/>
        <v>0</v>
      </c>
      <c r="H20" s="252"/>
      <c r="I20" s="249">
        <f t="shared" si="6"/>
        <v>0</v>
      </c>
      <c r="J20" s="252"/>
      <c r="K20" s="249">
        <f t="shared" si="7"/>
        <v>0</v>
      </c>
      <c r="L20" s="252"/>
      <c r="M20" s="249">
        <f t="shared" si="8"/>
        <v>0</v>
      </c>
      <c r="N20" s="252"/>
      <c r="O20" s="249">
        <f t="shared" si="9"/>
        <v>0</v>
      </c>
      <c r="P20" s="252"/>
      <c r="Q20" s="249">
        <f t="shared" si="10"/>
        <v>0</v>
      </c>
      <c r="R20" s="252"/>
      <c r="S20" s="249">
        <f t="shared" si="0"/>
        <v>0</v>
      </c>
      <c r="T20" s="252"/>
      <c r="U20" s="249">
        <f t="shared" si="1"/>
        <v>0</v>
      </c>
      <c r="V20" s="252"/>
      <c r="W20" s="249">
        <f t="shared" si="2"/>
        <v>0</v>
      </c>
      <c r="X20" s="252"/>
      <c r="Y20" s="249">
        <f t="shared" si="3"/>
        <v>0</v>
      </c>
      <c r="Z20" s="252"/>
      <c r="AA20" s="249">
        <f t="shared" si="12"/>
        <v>0</v>
      </c>
      <c r="AB20" s="252"/>
      <c r="AC20" s="249">
        <f t="shared" si="12"/>
        <v>0</v>
      </c>
      <c r="AD20" s="253">
        <f t="shared" si="4"/>
        <v>0</v>
      </c>
    </row>
    <row r="21" spans="1:30" ht="12.75">
      <c r="A21" s="151"/>
      <c r="B21" s="252"/>
      <c r="C21" s="249">
        <f aca="true" t="shared" si="13" ref="C21:E29">SUM(B21*$G$1)</f>
        <v>0</v>
      </c>
      <c r="D21" s="252"/>
      <c r="E21" s="249">
        <f t="shared" si="13"/>
        <v>0</v>
      </c>
      <c r="F21" s="252"/>
      <c r="G21" s="249">
        <f t="shared" si="5"/>
        <v>0</v>
      </c>
      <c r="H21" s="252"/>
      <c r="I21" s="249">
        <f t="shared" si="6"/>
        <v>0</v>
      </c>
      <c r="J21" s="252"/>
      <c r="K21" s="249">
        <f t="shared" si="7"/>
        <v>0</v>
      </c>
      <c r="L21" s="252"/>
      <c r="M21" s="249">
        <f t="shared" si="8"/>
        <v>0</v>
      </c>
      <c r="N21" s="252"/>
      <c r="O21" s="249">
        <f t="shared" si="9"/>
        <v>0</v>
      </c>
      <c r="P21" s="252"/>
      <c r="Q21" s="249">
        <f t="shared" si="10"/>
        <v>0</v>
      </c>
      <c r="R21" s="252"/>
      <c r="S21" s="249">
        <f t="shared" si="0"/>
        <v>0</v>
      </c>
      <c r="T21" s="252"/>
      <c r="U21" s="249">
        <f t="shared" si="1"/>
        <v>0</v>
      </c>
      <c r="V21" s="252"/>
      <c r="W21" s="249">
        <f t="shared" si="2"/>
        <v>0</v>
      </c>
      <c r="X21" s="252"/>
      <c r="Y21" s="249">
        <f t="shared" si="3"/>
        <v>0</v>
      </c>
      <c r="Z21" s="252"/>
      <c r="AA21" s="249">
        <f t="shared" si="12"/>
        <v>0</v>
      </c>
      <c r="AB21" s="252"/>
      <c r="AC21" s="249">
        <f t="shared" si="12"/>
        <v>0</v>
      </c>
      <c r="AD21" s="253">
        <f t="shared" si="4"/>
        <v>0</v>
      </c>
    </row>
    <row r="22" spans="1:30" ht="12.75">
      <c r="A22" s="151"/>
      <c r="B22" s="252"/>
      <c r="C22" s="249">
        <f t="shared" si="13"/>
        <v>0</v>
      </c>
      <c r="D22" s="252"/>
      <c r="E22" s="249">
        <f t="shared" si="13"/>
        <v>0</v>
      </c>
      <c r="F22" s="252"/>
      <c r="G22" s="249">
        <f t="shared" si="5"/>
        <v>0</v>
      </c>
      <c r="H22" s="252"/>
      <c r="I22" s="249">
        <f t="shared" si="6"/>
        <v>0</v>
      </c>
      <c r="J22" s="252"/>
      <c r="K22" s="249">
        <f t="shared" si="7"/>
        <v>0</v>
      </c>
      <c r="L22" s="252"/>
      <c r="M22" s="249">
        <f t="shared" si="8"/>
        <v>0</v>
      </c>
      <c r="N22" s="252"/>
      <c r="O22" s="249">
        <f t="shared" si="9"/>
        <v>0</v>
      </c>
      <c r="P22" s="252"/>
      <c r="Q22" s="249">
        <f t="shared" si="10"/>
        <v>0</v>
      </c>
      <c r="R22" s="252"/>
      <c r="S22" s="249">
        <f t="shared" si="0"/>
        <v>0</v>
      </c>
      <c r="T22" s="252"/>
      <c r="U22" s="249">
        <f t="shared" si="1"/>
        <v>0</v>
      </c>
      <c r="V22" s="252"/>
      <c r="W22" s="249">
        <f t="shared" si="2"/>
        <v>0</v>
      </c>
      <c r="X22" s="252"/>
      <c r="Y22" s="249">
        <f t="shared" si="3"/>
        <v>0</v>
      </c>
      <c r="Z22" s="252"/>
      <c r="AA22" s="249">
        <f t="shared" si="12"/>
        <v>0</v>
      </c>
      <c r="AB22" s="252"/>
      <c r="AC22" s="249">
        <f t="shared" si="12"/>
        <v>0</v>
      </c>
      <c r="AD22" s="253">
        <f t="shared" si="4"/>
        <v>0</v>
      </c>
    </row>
    <row r="23" spans="1:30" ht="12.75">
      <c r="A23" s="151"/>
      <c r="B23" s="252"/>
      <c r="C23" s="249">
        <f t="shared" si="13"/>
        <v>0</v>
      </c>
      <c r="D23" s="252"/>
      <c r="E23" s="249">
        <f t="shared" si="13"/>
        <v>0</v>
      </c>
      <c r="F23" s="252"/>
      <c r="G23" s="249">
        <f t="shared" si="5"/>
        <v>0</v>
      </c>
      <c r="H23" s="252"/>
      <c r="I23" s="249">
        <f t="shared" si="6"/>
        <v>0</v>
      </c>
      <c r="J23" s="252"/>
      <c r="K23" s="249">
        <f t="shared" si="7"/>
        <v>0</v>
      </c>
      <c r="L23" s="252"/>
      <c r="M23" s="249">
        <f t="shared" si="8"/>
        <v>0</v>
      </c>
      <c r="N23" s="252"/>
      <c r="O23" s="249">
        <f t="shared" si="9"/>
        <v>0</v>
      </c>
      <c r="P23" s="252"/>
      <c r="Q23" s="249">
        <f t="shared" si="10"/>
        <v>0</v>
      </c>
      <c r="R23" s="252"/>
      <c r="S23" s="249">
        <f t="shared" si="0"/>
        <v>0</v>
      </c>
      <c r="T23" s="252"/>
      <c r="U23" s="249">
        <f t="shared" si="1"/>
        <v>0</v>
      </c>
      <c r="V23" s="252"/>
      <c r="W23" s="249">
        <f t="shared" si="2"/>
        <v>0</v>
      </c>
      <c r="X23" s="252"/>
      <c r="Y23" s="249">
        <f t="shared" si="3"/>
        <v>0</v>
      </c>
      <c r="Z23" s="252"/>
      <c r="AA23" s="249">
        <f t="shared" si="12"/>
        <v>0</v>
      </c>
      <c r="AB23" s="252"/>
      <c r="AC23" s="249">
        <f t="shared" si="12"/>
        <v>0</v>
      </c>
      <c r="AD23" s="253">
        <f t="shared" si="4"/>
        <v>0</v>
      </c>
    </row>
    <row r="24" spans="1:30" ht="12.75">
      <c r="A24" s="151"/>
      <c r="B24" s="252"/>
      <c r="C24" s="249">
        <f t="shared" si="13"/>
        <v>0</v>
      </c>
      <c r="D24" s="252"/>
      <c r="E24" s="249">
        <f t="shared" si="13"/>
        <v>0</v>
      </c>
      <c r="F24" s="252"/>
      <c r="G24" s="249">
        <f t="shared" si="5"/>
        <v>0</v>
      </c>
      <c r="H24" s="252"/>
      <c r="I24" s="249">
        <f t="shared" si="6"/>
        <v>0</v>
      </c>
      <c r="J24" s="252"/>
      <c r="K24" s="249">
        <f t="shared" si="7"/>
        <v>0</v>
      </c>
      <c r="L24" s="252"/>
      <c r="M24" s="249">
        <f t="shared" si="8"/>
        <v>0</v>
      </c>
      <c r="N24" s="252"/>
      <c r="O24" s="249">
        <f t="shared" si="9"/>
        <v>0</v>
      </c>
      <c r="P24" s="252"/>
      <c r="Q24" s="249">
        <f t="shared" si="10"/>
        <v>0</v>
      </c>
      <c r="R24" s="252"/>
      <c r="S24" s="249">
        <f t="shared" si="0"/>
        <v>0</v>
      </c>
      <c r="T24" s="252"/>
      <c r="U24" s="249">
        <f t="shared" si="1"/>
        <v>0</v>
      </c>
      <c r="V24" s="252"/>
      <c r="W24" s="249">
        <f t="shared" si="2"/>
        <v>0</v>
      </c>
      <c r="X24" s="252"/>
      <c r="Y24" s="249">
        <f t="shared" si="3"/>
        <v>0</v>
      </c>
      <c r="Z24" s="252"/>
      <c r="AA24" s="249">
        <f t="shared" si="12"/>
        <v>0</v>
      </c>
      <c r="AB24" s="252"/>
      <c r="AC24" s="249">
        <f t="shared" si="12"/>
        <v>0</v>
      </c>
      <c r="AD24" s="253">
        <f t="shared" si="4"/>
        <v>0</v>
      </c>
    </row>
    <row r="25" spans="1:30" ht="12.75">
      <c r="A25" s="151"/>
      <c r="B25" s="252"/>
      <c r="C25" s="249">
        <f t="shared" si="13"/>
        <v>0</v>
      </c>
      <c r="D25" s="252"/>
      <c r="E25" s="249">
        <f t="shared" si="13"/>
        <v>0</v>
      </c>
      <c r="F25" s="252"/>
      <c r="G25" s="249">
        <f t="shared" si="5"/>
        <v>0</v>
      </c>
      <c r="H25" s="252"/>
      <c r="I25" s="249">
        <f t="shared" si="6"/>
        <v>0</v>
      </c>
      <c r="J25" s="252"/>
      <c r="K25" s="249">
        <f t="shared" si="7"/>
        <v>0</v>
      </c>
      <c r="L25" s="252"/>
      <c r="M25" s="249">
        <f t="shared" si="8"/>
        <v>0</v>
      </c>
      <c r="N25" s="252"/>
      <c r="O25" s="249">
        <f t="shared" si="9"/>
        <v>0</v>
      </c>
      <c r="P25" s="252"/>
      <c r="Q25" s="249">
        <f t="shared" si="10"/>
        <v>0</v>
      </c>
      <c r="R25" s="252"/>
      <c r="S25" s="249">
        <f t="shared" si="0"/>
        <v>0</v>
      </c>
      <c r="T25" s="252"/>
      <c r="U25" s="249">
        <f t="shared" si="1"/>
        <v>0</v>
      </c>
      <c r="V25" s="252"/>
      <c r="W25" s="249">
        <f t="shared" si="2"/>
        <v>0</v>
      </c>
      <c r="X25" s="252"/>
      <c r="Y25" s="249">
        <f t="shared" si="3"/>
        <v>0</v>
      </c>
      <c r="Z25" s="252"/>
      <c r="AA25" s="249">
        <f aca="true" t="shared" si="14" ref="AA25:AA30">SUM(Z25*$G$1)</f>
        <v>0</v>
      </c>
      <c r="AB25" s="252"/>
      <c r="AC25" s="249">
        <f aca="true" t="shared" si="15" ref="AC25:AC30">SUM(AB25*$G$1)</f>
        <v>0</v>
      </c>
      <c r="AD25" s="253">
        <f t="shared" si="4"/>
        <v>0</v>
      </c>
    </row>
    <row r="26" spans="1:30" ht="12.75">
      <c r="A26" s="151"/>
      <c r="B26" s="252"/>
      <c r="C26" s="249">
        <f t="shared" si="13"/>
        <v>0</v>
      </c>
      <c r="D26" s="252"/>
      <c r="E26" s="249">
        <f t="shared" si="13"/>
        <v>0</v>
      </c>
      <c r="F26" s="252"/>
      <c r="G26" s="249">
        <f t="shared" si="5"/>
        <v>0</v>
      </c>
      <c r="H26" s="252"/>
      <c r="I26" s="249">
        <f t="shared" si="6"/>
        <v>0</v>
      </c>
      <c r="J26" s="252"/>
      <c r="K26" s="249">
        <f t="shared" si="7"/>
        <v>0</v>
      </c>
      <c r="L26" s="252"/>
      <c r="M26" s="249">
        <f t="shared" si="8"/>
        <v>0</v>
      </c>
      <c r="N26" s="252"/>
      <c r="O26" s="249">
        <f t="shared" si="9"/>
        <v>0</v>
      </c>
      <c r="P26" s="252"/>
      <c r="Q26" s="249">
        <f t="shared" si="10"/>
        <v>0</v>
      </c>
      <c r="R26" s="252"/>
      <c r="S26" s="249">
        <f t="shared" si="0"/>
        <v>0</v>
      </c>
      <c r="T26" s="252"/>
      <c r="U26" s="249">
        <f t="shared" si="1"/>
        <v>0</v>
      </c>
      <c r="V26" s="252"/>
      <c r="W26" s="249">
        <f t="shared" si="2"/>
        <v>0</v>
      </c>
      <c r="X26" s="252"/>
      <c r="Y26" s="249">
        <f t="shared" si="3"/>
        <v>0</v>
      </c>
      <c r="Z26" s="252"/>
      <c r="AA26" s="249">
        <f t="shared" si="14"/>
        <v>0</v>
      </c>
      <c r="AB26" s="252"/>
      <c r="AC26" s="249">
        <f t="shared" si="15"/>
        <v>0</v>
      </c>
      <c r="AD26" s="253">
        <f t="shared" si="4"/>
        <v>0</v>
      </c>
    </row>
    <row r="27" spans="1:30" ht="12.75">
      <c r="A27" s="151"/>
      <c r="B27" s="252"/>
      <c r="C27" s="249">
        <f t="shared" si="13"/>
        <v>0</v>
      </c>
      <c r="D27" s="252"/>
      <c r="E27" s="249">
        <f t="shared" si="13"/>
        <v>0</v>
      </c>
      <c r="F27" s="252"/>
      <c r="G27" s="249">
        <f t="shared" si="5"/>
        <v>0</v>
      </c>
      <c r="H27" s="252"/>
      <c r="I27" s="249">
        <f t="shared" si="6"/>
        <v>0</v>
      </c>
      <c r="J27" s="252"/>
      <c r="K27" s="249">
        <f t="shared" si="7"/>
        <v>0</v>
      </c>
      <c r="L27" s="252"/>
      <c r="M27" s="249">
        <f t="shared" si="8"/>
        <v>0</v>
      </c>
      <c r="N27" s="252"/>
      <c r="O27" s="249">
        <f t="shared" si="9"/>
        <v>0</v>
      </c>
      <c r="P27" s="252"/>
      <c r="Q27" s="249">
        <f t="shared" si="10"/>
        <v>0</v>
      </c>
      <c r="R27" s="252"/>
      <c r="S27" s="249">
        <f t="shared" si="0"/>
        <v>0</v>
      </c>
      <c r="T27" s="252"/>
      <c r="U27" s="249">
        <f t="shared" si="1"/>
        <v>0</v>
      </c>
      <c r="V27" s="252"/>
      <c r="W27" s="249">
        <f t="shared" si="2"/>
        <v>0</v>
      </c>
      <c r="X27" s="252"/>
      <c r="Y27" s="249">
        <f t="shared" si="3"/>
        <v>0</v>
      </c>
      <c r="Z27" s="252"/>
      <c r="AA27" s="249">
        <f t="shared" si="14"/>
        <v>0</v>
      </c>
      <c r="AB27" s="252"/>
      <c r="AC27" s="249">
        <f t="shared" si="15"/>
        <v>0</v>
      </c>
      <c r="AD27" s="253">
        <f t="shared" si="4"/>
        <v>0</v>
      </c>
    </row>
    <row r="28" spans="1:30" ht="12.75">
      <c r="A28" s="151"/>
      <c r="B28" s="252"/>
      <c r="C28" s="249">
        <f t="shared" si="13"/>
        <v>0</v>
      </c>
      <c r="D28" s="252"/>
      <c r="E28" s="249">
        <f t="shared" si="13"/>
        <v>0</v>
      </c>
      <c r="F28" s="252"/>
      <c r="G28" s="249">
        <f t="shared" si="5"/>
        <v>0</v>
      </c>
      <c r="H28" s="252"/>
      <c r="I28" s="249">
        <f t="shared" si="6"/>
        <v>0</v>
      </c>
      <c r="J28" s="252"/>
      <c r="K28" s="249">
        <f t="shared" si="7"/>
        <v>0</v>
      </c>
      <c r="L28" s="252"/>
      <c r="M28" s="249">
        <f t="shared" si="8"/>
        <v>0</v>
      </c>
      <c r="N28" s="252"/>
      <c r="O28" s="249">
        <f t="shared" si="9"/>
        <v>0</v>
      </c>
      <c r="P28" s="252"/>
      <c r="Q28" s="249">
        <f t="shared" si="10"/>
        <v>0</v>
      </c>
      <c r="R28" s="252"/>
      <c r="S28" s="249">
        <f t="shared" si="0"/>
        <v>0</v>
      </c>
      <c r="T28" s="252"/>
      <c r="U28" s="249">
        <f t="shared" si="1"/>
        <v>0</v>
      </c>
      <c r="V28" s="252"/>
      <c r="W28" s="249">
        <f t="shared" si="2"/>
        <v>0</v>
      </c>
      <c r="X28" s="252"/>
      <c r="Y28" s="249">
        <f t="shared" si="3"/>
        <v>0</v>
      </c>
      <c r="Z28" s="252"/>
      <c r="AA28" s="249">
        <f t="shared" si="14"/>
        <v>0</v>
      </c>
      <c r="AB28" s="252"/>
      <c r="AC28" s="249">
        <f t="shared" si="15"/>
        <v>0</v>
      </c>
      <c r="AD28" s="253">
        <f t="shared" si="4"/>
        <v>0</v>
      </c>
    </row>
    <row r="29" spans="1:30" ht="12.75">
      <c r="A29" s="151"/>
      <c r="B29" s="252"/>
      <c r="C29" s="249">
        <f t="shared" si="13"/>
        <v>0</v>
      </c>
      <c r="D29" s="252"/>
      <c r="E29" s="249">
        <f t="shared" si="13"/>
        <v>0</v>
      </c>
      <c r="F29" s="252"/>
      <c r="G29" s="249">
        <f t="shared" si="5"/>
        <v>0</v>
      </c>
      <c r="H29" s="252"/>
      <c r="I29" s="249">
        <f t="shared" si="6"/>
        <v>0</v>
      </c>
      <c r="J29" s="252"/>
      <c r="K29" s="249">
        <f t="shared" si="7"/>
        <v>0</v>
      </c>
      <c r="L29" s="252"/>
      <c r="M29" s="249">
        <f t="shared" si="8"/>
        <v>0</v>
      </c>
      <c r="N29" s="252"/>
      <c r="O29" s="249">
        <f t="shared" si="9"/>
        <v>0</v>
      </c>
      <c r="P29" s="252"/>
      <c r="Q29" s="249">
        <f t="shared" si="10"/>
        <v>0</v>
      </c>
      <c r="R29" s="252"/>
      <c r="S29" s="249">
        <f t="shared" si="0"/>
        <v>0</v>
      </c>
      <c r="T29" s="252"/>
      <c r="U29" s="249">
        <f t="shared" si="1"/>
        <v>0</v>
      </c>
      <c r="V29" s="252"/>
      <c r="W29" s="249">
        <f t="shared" si="2"/>
        <v>0</v>
      </c>
      <c r="X29" s="252"/>
      <c r="Y29" s="249">
        <f t="shared" si="3"/>
        <v>0</v>
      </c>
      <c r="Z29" s="252"/>
      <c r="AA29" s="249">
        <f t="shared" si="14"/>
        <v>0</v>
      </c>
      <c r="AB29" s="252"/>
      <c r="AC29" s="249">
        <f t="shared" si="15"/>
        <v>0</v>
      </c>
      <c r="AD29" s="253">
        <f t="shared" si="4"/>
        <v>0</v>
      </c>
    </row>
    <row r="30" spans="1:30" ht="12.75">
      <c r="A30" s="151"/>
      <c r="B30" s="252"/>
      <c r="C30" s="249">
        <f>SUM(B20*$G$1)</f>
        <v>0</v>
      </c>
      <c r="D30" s="252"/>
      <c r="E30" s="249">
        <f>SUM(D20*$G$1)</f>
        <v>0</v>
      </c>
      <c r="F30" s="252"/>
      <c r="G30" s="249">
        <f t="shared" si="5"/>
        <v>0</v>
      </c>
      <c r="H30" s="252"/>
      <c r="I30" s="249">
        <f t="shared" si="6"/>
        <v>0</v>
      </c>
      <c r="J30" s="252"/>
      <c r="K30" s="249">
        <f t="shared" si="7"/>
        <v>0</v>
      </c>
      <c r="L30" s="252"/>
      <c r="M30" s="249">
        <f t="shared" si="8"/>
        <v>0</v>
      </c>
      <c r="N30" s="252"/>
      <c r="O30" s="249">
        <f t="shared" si="9"/>
        <v>0</v>
      </c>
      <c r="P30" s="252"/>
      <c r="Q30" s="249">
        <f t="shared" si="10"/>
        <v>0</v>
      </c>
      <c r="R30" s="252"/>
      <c r="S30" s="249">
        <f t="shared" si="0"/>
        <v>0</v>
      </c>
      <c r="T30" s="252"/>
      <c r="U30" s="249">
        <f t="shared" si="1"/>
        <v>0</v>
      </c>
      <c r="V30" s="252"/>
      <c r="W30" s="249">
        <f t="shared" si="2"/>
        <v>0</v>
      </c>
      <c r="X30" s="252"/>
      <c r="Y30" s="249">
        <f t="shared" si="3"/>
        <v>0</v>
      </c>
      <c r="Z30" s="252"/>
      <c r="AA30" s="249">
        <f t="shared" si="14"/>
        <v>0</v>
      </c>
      <c r="AB30" s="252"/>
      <c r="AC30" s="254">
        <f t="shared" si="15"/>
        <v>0</v>
      </c>
      <c r="AD30" s="253">
        <f t="shared" si="4"/>
        <v>0</v>
      </c>
    </row>
    <row r="31" spans="2:30" ht="13.5" thickBot="1">
      <c r="B31" s="255"/>
      <c r="C31" s="256">
        <f>SUM(C4:C30)</f>
        <v>0</v>
      </c>
      <c r="D31" s="255"/>
      <c r="E31" s="256">
        <f>SUM(E4:E30)</f>
        <v>39</v>
      </c>
      <c r="F31" s="255"/>
      <c r="G31" s="256">
        <f>SUM(G4:G30)</f>
        <v>195</v>
      </c>
      <c r="H31" s="255"/>
      <c r="I31" s="256">
        <f>SUM(I4:I30)</f>
        <v>195</v>
      </c>
      <c r="J31" s="255"/>
      <c r="K31" s="256">
        <f>SUM(K4:K30)</f>
        <v>195</v>
      </c>
      <c r="L31" s="255"/>
      <c r="M31" s="256">
        <f>SUM(M4:M30)</f>
        <v>195</v>
      </c>
      <c r="N31" s="255"/>
      <c r="O31" s="256">
        <f>SUM(O4:O30)</f>
        <v>195</v>
      </c>
      <c r="P31" s="255"/>
      <c r="Q31" s="256">
        <f>SUM(Q4:Q30)</f>
        <v>0</v>
      </c>
      <c r="R31" s="255"/>
      <c r="S31" s="256">
        <f>SUM(S4:S30)</f>
        <v>0</v>
      </c>
      <c r="T31" s="255"/>
      <c r="U31" s="256">
        <f>SUM(U4:U30)</f>
        <v>0</v>
      </c>
      <c r="V31" s="255"/>
      <c r="W31" s="256">
        <f>SUM(W4:W30)</f>
        <v>0</v>
      </c>
      <c r="X31" s="255"/>
      <c r="Y31" s="256">
        <f>SUM(Y4:Y30)</f>
        <v>0</v>
      </c>
      <c r="Z31" s="255"/>
      <c r="AA31" s="256">
        <f>SUM(AA4:AA30)</f>
        <v>0</v>
      </c>
      <c r="AB31" s="255"/>
      <c r="AC31" s="256">
        <f>SUM(AC4:AC30)</f>
        <v>0</v>
      </c>
      <c r="AD31" s="257">
        <f>SUM(AD4:AD30)</f>
        <v>1014</v>
      </c>
    </row>
    <row r="32" ht="13.5" thickTop="1">
      <c r="AD32" s="2">
        <f>SUM(AC31,AA31,Y31,W31,U31,S31,Q31,O31,M31,K31,I31,G31,E31,C31)</f>
        <v>1014</v>
      </c>
    </row>
  </sheetData>
  <mergeCells count="32">
    <mergeCell ref="Z3:AA3"/>
    <mergeCell ref="AB3:AC3"/>
    <mergeCell ref="R3:S3"/>
    <mergeCell ref="T3:U3"/>
    <mergeCell ref="V3:W3"/>
    <mergeCell ref="X3:Y3"/>
    <mergeCell ref="Z2:AA2"/>
    <mergeCell ref="AB2:AC2"/>
    <mergeCell ref="B3:C3"/>
    <mergeCell ref="D3:E3"/>
    <mergeCell ref="F3:G3"/>
    <mergeCell ref="H3:I3"/>
    <mergeCell ref="J3:K3"/>
    <mergeCell ref="L3:M3"/>
    <mergeCell ref="N3:O3"/>
    <mergeCell ref="P3:Q3"/>
    <mergeCell ref="R2:S2"/>
    <mergeCell ref="T2:U2"/>
    <mergeCell ref="V2:W2"/>
    <mergeCell ref="X2:Y2"/>
    <mergeCell ref="J2:K2"/>
    <mergeCell ref="L2:M2"/>
    <mergeCell ref="N2:O2"/>
    <mergeCell ref="P2:Q2"/>
    <mergeCell ref="B2:C2"/>
    <mergeCell ref="D2:E2"/>
    <mergeCell ref="F2:G2"/>
    <mergeCell ref="H2:I2"/>
    <mergeCell ref="B1:D1"/>
    <mergeCell ref="P1:Q1"/>
    <mergeCell ref="R1:U1"/>
    <mergeCell ref="V1:Z1"/>
  </mergeCells>
  <printOptions/>
  <pageMargins left="0.5" right="0.5" top="0.75" bottom="0.75" header="0.5" footer="0.5"/>
  <pageSetup horizontalDpi="600" verticalDpi="600" orientation="landscape" r:id="rId1"/>
  <headerFooter alignWithMargins="0">
    <oddHeader>&amp;CEstimated Cost &amp;D&amp;T
&amp;F</oddHeader>
  </headerFooter>
</worksheet>
</file>

<file path=xl/worksheets/sheet14.xml><?xml version="1.0" encoding="utf-8"?>
<worksheet xmlns="http://schemas.openxmlformats.org/spreadsheetml/2006/main" xmlns:r="http://schemas.openxmlformats.org/officeDocument/2006/relationships">
  <dimension ref="A1:AF53"/>
  <sheetViews>
    <sheetView workbookViewId="0" topLeftCell="A1">
      <selection activeCell="J28" sqref="J28"/>
    </sheetView>
  </sheetViews>
  <sheetFormatPr defaultColWidth="9.140625" defaultRowHeight="12.75"/>
  <cols>
    <col min="1" max="1" width="16.00390625" style="0" bestFit="1" customWidth="1"/>
    <col min="2" max="2" width="8.8515625" style="0" customWidth="1"/>
    <col min="3" max="3" width="10.57421875" style="0" customWidth="1"/>
    <col min="4" max="4" width="10.140625" style="0" bestFit="1" customWidth="1"/>
    <col min="5" max="5" width="10.140625" style="0" customWidth="1"/>
    <col min="6" max="6" width="8.00390625" style="0" customWidth="1"/>
    <col min="7" max="7" width="18.140625" style="0" customWidth="1"/>
    <col min="8" max="8" width="7.7109375" style="0" customWidth="1"/>
    <col min="9" max="9" width="11.140625" style="0" customWidth="1"/>
    <col min="10" max="10" width="7.421875" style="0" customWidth="1"/>
    <col min="11" max="11" width="11.421875" style="0" customWidth="1"/>
    <col min="12" max="12" width="7.8515625" style="0" customWidth="1"/>
    <col min="13" max="13" width="10.28125" style="0" customWidth="1"/>
    <col min="14" max="14" width="8.00390625" style="0" customWidth="1"/>
    <col min="15" max="15" width="10.28125" style="0" customWidth="1"/>
    <col min="16" max="16" width="8.421875" style="0" customWidth="1"/>
    <col min="17" max="17" width="8.57421875" style="0" customWidth="1"/>
    <col min="18" max="18" width="10.140625" style="0" bestFit="1" customWidth="1"/>
    <col min="19" max="19" width="8.140625" style="0" customWidth="1"/>
    <col min="20" max="20" width="10.140625" style="0" bestFit="1" customWidth="1"/>
    <col min="21" max="21" width="8.8515625" style="0" customWidth="1"/>
    <col min="22" max="22" width="7.8515625" style="0" customWidth="1"/>
    <col min="23" max="23" width="8.28125" style="0" customWidth="1"/>
    <col min="24" max="24" width="10.140625" style="0" bestFit="1" customWidth="1"/>
    <col min="25" max="25" width="9.8515625" style="0" customWidth="1"/>
    <col min="26" max="26" width="10.140625" style="0" bestFit="1" customWidth="1"/>
    <col min="27" max="27" width="10.28125" style="0" customWidth="1"/>
    <col min="28" max="28" width="10.140625" style="0" bestFit="1" customWidth="1"/>
    <col min="29" max="29" width="10.00390625" style="0" customWidth="1"/>
    <col min="30" max="30" width="10.140625" style="0" bestFit="1" customWidth="1"/>
    <col min="31" max="31" width="9.421875" style="0" customWidth="1"/>
    <col min="32" max="32" width="13.00390625" style="0" customWidth="1"/>
  </cols>
  <sheetData>
    <row r="1" spans="1:22" ht="12.75">
      <c r="A1" s="4" t="s">
        <v>9</v>
      </c>
      <c r="B1" s="376" t="str">
        <f>'ESTIMATED COST'!B1:D1</f>
        <v>DUCK LAKE FIRE</v>
      </c>
      <c r="C1" s="376"/>
      <c r="D1" s="376"/>
      <c r="E1" s="266" t="s">
        <v>93</v>
      </c>
      <c r="F1" s="4" t="s">
        <v>1</v>
      </c>
      <c r="G1" s="265">
        <f>SUM(E3,G3,I3,K3,M3,O3,Q3,S3+AE3,AC3,AA3,Y3,W3,U3)</f>
        <v>0</v>
      </c>
      <c r="I1" s="262"/>
      <c r="K1" s="262"/>
      <c r="M1" s="262"/>
      <c r="O1" s="262"/>
      <c r="P1" t="s">
        <v>9</v>
      </c>
      <c r="Q1" s="262"/>
      <c r="V1" t="s">
        <v>82</v>
      </c>
    </row>
    <row r="2" spans="5:32" s="203" customFormat="1" ht="12.75">
      <c r="E2" s="261">
        <f>'ESTIMATED COST'!A9</f>
        <v>41053</v>
      </c>
      <c r="F2" s="242"/>
      <c r="G2" s="261">
        <f>SUM(E2+1)</f>
        <v>41054</v>
      </c>
      <c r="H2" s="242"/>
      <c r="I2" s="261">
        <f>SUM(G2+1)</f>
        <v>41055</v>
      </c>
      <c r="J2" s="242"/>
      <c r="K2" s="261">
        <f>SUM(I2+1)</f>
        <v>41056</v>
      </c>
      <c r="L2" s="242"/>
      <c r="M2" s="261">
        <f>SUM(K2+1)</f>
        <v>41057</v>
      </c>
      <c r="N2" s="242"/>
      <c r="O2" s="261">
        <f>SUM(M2+1)</f>
        <v>41058</v>
      </c>
      <c r="P2" s="242"/>
      <c r="Q2" s="261">
        <f>SUM(O2+1)</f>
        <v>41059</v>
      </c>
      <c r="R2" s="242"/>
      <c r="S2" s="261">
        <f>SUM(Q2+1)</f>
        <v>41060</v>
      </c>
      <c r="T2" s="242"/>
      <c r="U2" s="261">
        <f>SUM(S2+1)</f>
        <v>41061</v>
      </c>
      <c r="V2" s="242"/>
      <c r="W2" s="261">
        <f>SUM(U2+1)</f>
        <v>41062</v>
      </c>
      <c r="X2" s="242"/>
      <c r="Y2" s="261">
        <f>SUM(W2+1)</f>
        <v>41063</v>
      </c>
      <c r="Z2" s="242"/>
      <c r="AA2" s="261">
        <f>SUM(Y2+1)</f>
        <v>41064</v>
      </c>
      <c r="AB2" s="242"/>
      <c r="AC2" s="261">
        <f>SUM(AA2+1)</f>
        <v>41065</v>
      </c>
      <c r="AD2" s="242"/>
      <c r="AE2" s="261">
        <f>SUM(AC2+1)</f>
        <v>41066</v>
      </c>
      <c r="AF2" s="203" t="s">
        <v>1</v>
      </c>
    </row>
    <row r="3" spans="1:31" s="4" customFormat="1" ht="12.75">
      <c r="A3" s="4" t="s">
        <v>89</v>
      </c>
      <c r="B3" s="4" t="s">
        <v>86</v>
      </c>
      <c r="C3" s="4" t="s">
        <v>87</v>
      </c>
      <c r="D3" s="17" t="s">
        <v>88</v>
      </c>
      <c r="E3" s="263">
        <f>SUM(E4:E51)</f>
        <v>0</v>
      </c>
      <c r="F3" s="17" t="s">
        <v>88</v>
      </c>
      <c r="G3" s="263">
        <f>SUM(G4:G51)</f>
        <v>0</v>
      </c>
      <c r="H3" s="17" t="s">
        <v>88</v>
      </c>
      <c r="I3" s="263">
        <f>SUM(I4:I51)</f>
        <v>0</v>
      </c>
      <c r="J3" s="17" t="s">
        <v>88</v>
      </c>
      <c r="K3" s="263">
        <f>SUM(K4:K51)</f>
        <v>0</v>
      </c>
      <c r="L3" s="17" t="s">
        <v>88</v>
      </c>
      <c r="M3" s="263">
        <f>SUM(M4:M51)</f>
        <v>0</v>
      </c>
      <c r="N3" s="17" t="s">
        <v>88</v>
      </c>
      <c r="O3" s="263">
        <f>SUM(O4:O51)</f>
        <v>0</v>
      </c>
      <c r="P3" s="17" t="s">
        <v>88</v>
      </c>
      <c r="Q3" s="263">
        <f>SUM(Q4:Q51)</f>
        <v>0</v>
      </c>
      <c r="R3" s="17" t="s">
        <v>88</v>
      </c>
      <c r="S3" s="263">
        <f>SUM(S4:S51)</f>
        <v>0</v>
      </c>
      <c r="T3" s="17" t="s">
        <v>88</v>
      </c>
      <c r="U3" s="263">
        <f>SUM(U4:U51)</f>
        <v>0</v>
      </c>
      <c r="V3" s="17" t="s">
        <v>88</v>
      </c>
      <c r="W3" s="263">
        <f>SUM(W4:W51)</f>
        <v>0</v>
      </c>
      <c r="X3" s="17" t="s">
        <v>88</v>
      </c>
      <c r="Y3" s="263">
        <f>SUM(Y4:Y51)</f>
        <v>0</v>
      </c>
      <c r="Z3" s="17" t="s">
        <v>88</v>
      </c>
      <c r="AA3" s="263">
        <f>SUM(AA4:AA51)</f>
        <v>0</v>
      </c>
      <c r="AB3" s="17" t="s">
        <v>88</v>
      </c>
      <c r="AC3" s="263">
        <f>SUM(AC4:AC51)</f>
        <v>0</v>
      </c>
      <c r="AD3" s="17" t="s">
        <v>88</v>
      </c>
      <c r="AE3" s="263">
        <f>SUM(AE4:AE51)</f>
        <v>0</v>
      </c>
    </row>
    <row r="4" spans="1:32" s="122" customFormat="1" ht="12.75">
      <c r="A4" s="151"/>
      <c r="B4" s="260">
        <v>0</v>
      </c>
      <c r="C4" s="260">
        <v>0</v>
      </c>
      <c r="D4" s="151">
        <v>0</v>
      </c>
      <c r="E4" s="249">
        <f>SUM($B4*$D4)+C4</f>
        <v>0</v>
      </c>
      <c r="F4" s="151">
        <v>0</v>
      </c>
      <c r="G4" s="249"/>
      <c r="H4" s="151"/>
      <c r="I4" s="258"/>
      <c r="J4" s="151"/>
      <c r="K4" s="258"/>
      <c r="L4" s="151"/>
      <c r="M4" s="258"/>
      <c r="N4" s="151"/>
      <c r="O4" s="258"/>
      <c r="P4" s="151"/>
      <c r="Q4" s="258"/>
      <c r="R4" s="151"/>
      <c r="S4" s="258"/>
      <c r="T4" s="151"/>
      <c r="U4" s="258"/>
      <c r="V4" s="151"/>
      <c r="W4" s="258"/>
      <c r="X4" s="151"/>
      <c r="Y4" s="258"/>
      <c r="Z4" s="151"/>
      <c r="AA4" s="258"/>
      <c r="AB4" s="151"/>
      <c r="AC4" s="258"/>
      <c r="AD4" s="151"/>
      <c r="AE4" s="258"/>
      <c r="AF4" s="258" t="s">
        <v>85</v>
      </c>
    </row>
    <row r="5" spans="1:32" s="122" customFormat="1" ht="12.75">
      <c r="A5" s="151"/>
      <c r="B5" s="260"/>
      <c r="C5" s="260"/>
      <c r="D5" s="151"/>
      <c r="E5" s="249">
        <f aca="true" t="shared" si="0" ref="E5:E51">SUM($B5*$D5)+C5</f>
        <v>0</v>
      </c>
      <c r="F5" s="151"/>
      <c r="G5" s="258"/>
      <c r="H5" s="151"/>
      <c r="I5" s="258"/>
      <c r="J5" s="151"/>
      <c r="K5" s="258"/>
      <c r="L5" s="151"/>
      <c r="M5" s="258"/>
      <c r="N5" s="151"/>
      <c r="O5" s="258"/>
      <c r="P5" s="151"/>
      <c r="Q5" s="258"/>
      <c r="R5" s="151"/>
      <c r="S5" s="258"/>
      <c r="T5" s="151"/>
      <c r="U5" s="258"/>
      <c r="V5" s="151"/>
      <c r="W5" s="258"/>
      <c r="X5" s="151"/>
      <c r="Y5" s="258"/>
      <c r="Z5" s="151"/>
      <c r="AA5" s="258"/>
      <c r="AB5" s="151"/>
      <c r="AC5" s="258"/>
      <c r="AD5" s="151"/>
      <c r="AE5" s="258"/>
      <c r="AF5" s="258" t="s">
        <v>85</v>
      </c>
    </row>
    <row r="6" spans="1:32" s="122" customFormat="1" ht="12.75">
      <c r="A6" s="151"/>
      <c r="B6" s="260"/>
      <c r="C6" s="260"/>
      <c r="D6" s="151"/>
      <c r="E6" s="249">
        <f t="shared" si="0"/>
        <v>0</v>
      </c>
      <c r="F6" s="151"/>
      <c r="G6" s="258"/>
      <c r="H6" s="151"/>
      <c r="I6" s="258"/>
      <c r="J6" s="151"/>
      <c r="K6" s="258"/>
      <c r="L6" s="151"/>
      <c r="M6" s="258"/>
      <c r="N6" s="151"/>
      <c r="O6" s="258"/>
      <c r="P6" s="151"/>
      <c r="Q6" s="258"/>
      <c r="R6" s="151"/>
      <c r="S6" s="258"/>
      <c r="T6" s="151"/>
      <c r="U6" s="258"/>
      <c r="V6" s="151"/>
      <c r="W6" s="258"/>
      <c r="X6" s="151"/>
      <c r="Y6" s="258"/>
      <c r="Z6" s="151"/>
      <c r="AA6" s="258"/>
      <c r="AB6" s="151"/>
      <c r="AC6" s="258"/>
      <c r="AD6" s="151"/>
      <c r="AE6" s="258"/>
      <c r="AF6" s="258" t="s">
        <v>85</v>
      </c>
    </row>
    <row r="7" spans="1:32" s="122" customFormat="1" ht="12.75">
      <c r="A7" s="151"/>
      <c r="B7" s="260"/>
      <c r="C7" s="260"/>
      <c r="D7" s="151"/>
      <c r="E7" s="249">
        <f t="shared" si="0"/>
        <v>0</v>
      </c>
      <c r="F7" s="151"/>
      <c r="G7" s="258"/>
      <c r="H7" s="151"/>
      <c r="I7" s="258"/>
      <c r="J7" s="151"/>
      <c r="K7" s="258"/>
      <c r="L7" s="151"/>
      <c r="M7" s="258"/>
      <c r="N7" s="151"/>
      <c r="O7" s="258"/>
      <c r="P7" s="151"/>
      <c r="Q7" s="258"/>
      <c r="R7" s="151"/>
      <c r="S7" s="258"/>
      <c r="T7" s="151"/>
      <c r="U7" s="258"/>
      <c r="V7" s="151"/>
      <c r="W7" s="258"/>
      <c r="X7" s="151"/>
      <c r="Y7" s="258"/>
      <c r="Z7" s="151"/>
      <c r="AA7" s="258"/>
      <c r="AB7" s="151"/>
      <c r="AC7" s="258"/>
      <c r="AD7" s="151"/>
      <c r="AE7" s="258"/>
      <c r="AF7" s="258" t="s">
        <v>85</v>
      </c>
    </row>
    <row r="8" spans="1:32" s="122" customFormat="1" ht="12.75">
      <c r="A8" s="151"/>
      <c r="B8" s="260"/>
      <c r="C8" s="260"/>
      <c r="D8" s="151"/>
      <c r="E8" s="249">
        <f t="shared" si="0"/>
        <v>0</v>
      </c>
      <c r="F8" s="151"/>
      <c r="G8" s="258"/>
      <c r="H8" s="151"/>
      <c r="I8" s="258"/>
      <c r="J8" s="151"/>
      <c r="K8" s="258"/>
      <c r="L8" s="151"/>
      <c r="M8" s="258"/>
      <c r="N8" s="151"/>
      <c r="O8" s="258"/>
      <c r="P8" s="151"/>
      <c r="Q8" s="258"/>
      <c r="R8" s="151"/>
      <c r="S8" s="258"/>
      <c r="T8" s="151"/>
      <c r="U8" s="258"/>
      <c r="V8" s="151"/>
      <c r="W8" s="258"/>
      <c r="X8" s="151"/>
      <c r="Y8" s="258"/>
      <c r="Z8" s="151"/>
      <c r="AA8" s="258"/>
      <c r="AB8" s="151"/>
      <c r="AC8" s="258"/>
      <c r="AD8" s="151"/>
      <c r="AE8" s="258"/>
      <c r="AF8" s="258" t="s">
        <v>85</v>
      </c>
    </row>
    <row r="9" spans="1:32" s="122" customFormat="1" ht="12.75">
      <c r="A9" s="151"/>
      <c r="B9" s="260"/>
      <c r="C9" s="260"/>
      <c r="D9" s="151"/>
      <c r="E9" s="249">
        <f t="shared" si="0"/>
        <v>0</v>
      </c>
      <c r="F9" s="151"/>
      <c r="G9" s="258"/>
      <c r="H9" s="151"/>
      <c r="I9" s="258"/>
      <c r="J9" s="151"/>
      <c r="K9" s="258"/>
      <c r="L9" s="151"/>
      <c r="M9" s="258"/>
      <c r="N9" s="151"/>
      <c r="O9" s="258"/>
      <c r="P9" s="151"/>
      <c r="Q9" s="258"/>
      <c r="R9" s="151"/>
      <c r="S9" s="258"/>
      <c r="T9" s="151"/>
      <c r="U9" s="258"/>
      <c r="V9" s="151"/>
      <c r="W9" s="258"/>
      <c r="X9" s="151"/>
      <c r="Y9" s="258"/>
      <c r="Z9" s="151"/>
      <c r="AA9" s="258"/>
      <c r="AB9" s="151"/>
      <c r="AC9" s="258"/>
      <c r="AD9" s="151"/>
      <c r="AE9" s="258"/>
      <c r="AF9" s="258" t="s">
        <v>85</v>
      </c>
    </row>
    <row r="10" spans="1:32" s="122" customFormat="1" ht="12.75">
      <c r="A10" s="151"/>
      <c r="B10" s="260"/>
      <c r="C10" s="260"/>
      <c r="D10" s="151"/>
      <c r="E10" s="249">
        <f t="shared" si="0"/>
        <v>0</v>
      </c>
      <c r="F10" s="151"/>
      <c r="G10" s="258"/>
      <c r="H10" s="151"/>
      <c r="I10" s="258"/>
      <c r="J10" s="151"/>
      <c r="K10" s="258"/>
      <c r="L10" s="151"/>
      <c r="M10" s="258"/>
      <c r="N10" s="151"/>
      <c r="O10" s="258"/>
      <c r="P10" s="151"/>
      <c r="Q10" s="258"/>
      <c r="R10" s="151"/>
      <c r="S10" s="258"/>
      <c r="T10" s="151"/>
      <c r="U10" s="258"/>
      <c r="V10" s="151"/>
      <c r="W10" s="258"/>
      <c r="X10" s="151"/>
      <c r="Y10" s="258"/>
      <c r="Z10" s="151"/>
      <c r="AA10" s="258"/>
      <c r="AB10" s="151"/>
      <c r="AC10" s="258"/>
      <c r="AD10" s="151"/>
      <c r="AE10" s="258"/>
      <c r="AF10" s="258" t="s">
        <v>85</v>
      </c>
    </row>
    <row r="11" spans="1:32" s="122" customFormat="1" ht="12.75">
      <c r="A11" s="151"/>
      <c r="B11" s="260"/>
      <c r="C11" s="260"/>
      <c r="D11" s="151"/>
      <c r="E11" s="249">
        <f t="shared" si="0"/>
        <v>0</v>
      </c>
      <c r="F11" s="151"/>
      <c r="G11" s="258"/>
      <c r="H11" s="151"/>
      <c r="I11" s="258"/>
      <c r="J11" s="151"/>
      <c r="K11" s="258"/>
      <c r="L11" s="151"/>
      <c r="M11" s="258"/>
      <c r="N11" s="151"/>
      <c r="O11" s="258"/>
      <c r="P11" s="151"/>
      <c r="Q11" s="258"/>
      <c r="R11" s="151"/>
      <c r="S11" s="258"/>
      <c r="T11" s="151"/>
      <c r="U11" s="258"/>
      <c r="V11" s="151"/>
      <c r="W11" s="258"/>
      <c r="X11" s="151"/>
      <c r="Y11" s="258"/>
      <c r="Z11" s="151"/>
      <c r="AA11" s="258"/>
      <c r="AB11" s="151"/>
      <c r="AC11" s="258"/>
      <c r="AD11" s="151"/>
      <c r="AE11" s="258"/>
      <c r="AF11" s="258" t="s">
        <v>85</v>
      </c>
    </row>
    <row r="12" spans="1:32" s="122" customFormat="1" ht="12.75">
      <c r="A12" s="151"/>
      <c r="B12" s="260"/>
      <c r="C12" s="260"/>
      <c r="D12" s="151"/>
      <c r="E12" s="249">
        <f t="shared" si="0"/>
        <v>0</v>
      </c>
      <c r="F12" s="151"/>
      <c r="G12" s="258"/>
      <c r="H12" s="151"/>
      <c r="I12" s="258"/>
      <c r="J12" s="151"/>
      <c r="K12" s="258"/>
      <c r="L12" s="151"/>
      <c r="M12" s="258"/>
      <c r="N12" s="151"/>
      <c r="O12" s="258"/>
      <c r="P12" s="151"/>
      <c r="Q12" s="258"/>
      <c r="R12" s="151"/>
      <c r="S12" s="258"/>
      <c r="T12" s="151"/>
      <c r="U12" s="258"/>
      <c r="V12" s="151"/>
      <c r="W12" s="258"/>
      <c r="X12" s="151"/>
      <c r="Y12" s="258"/>
      <c r="Z12" s="151"/>
      <c r="AA12" s="258"/>
      <c r="AB12" s="151"/>
      <c r="AC12" s="258"/>
      <c r="AD12" s="151"/>
      <c r="AE12" s="258"/>
      <c r="AF12" s="258" t="s">
        <v>85</v>
      </c>
    </row>
    <row r="13" spans="1:32" s="122" customFormat="1" ht="12.75">
      <c r="A13" s="151"/>
      <c r="B13" s="260"/>
      <c r="C13" s="260"/>
      <c r="D13" s="151"/>
      <c r="E13" s="249">
        <f t="shared" si="0"/>
        <v>0</v>
      </c>
      <c r="F13" s="151"/>
      <c r="G13" s="258"/>
      <c r="H13" s="151"/>
      <c r="I13" s="258"/>
      <c r="J13" s="151"/>
      <c r="K13" s="258"/>
      <c r="L13" s="151"/>
      <c r="M13" s="258"/>
      <c r="N13" s="151"/>
      <c r="O13" s="258"/>
      <c r="P13" s="151"/>
      <c r="Q13" s="258"/>
      <c r="R13" s="151"/>
      <c r="S13" s="258"/>
      <c r="T13" s="151"/>
      <c r="U13" s="258"/>
      <c r="V13" s="151"/>
      <c r="W13" s="258"/>
      <c r="X13" s="151"/>
      <c r="Y13" s="258"/>
      <c r="Z13" s="151"/>
      <c r="AA13" s="258"/>
      <c r="AB13" s="151"/>
      <c r="AC13" s="258"/>
      <c r="AD13" s="151"/>
      <c r="AE13" s="258"/>
      <c r="AF13" s="258" t="s">
        <v>85</v>
      </c>
    </row>
    <row r="14" spans="1:32" s="122" customFormat="1" ht="12.75">
      <c r="A14" s="151"/>
      <c r="B14" s="260"/>
      <c r="C14" s="260"/>
      <c r="D14" s="151"/>
      <c r="E14" s="249">
        <f t="shared" si="0"/>
        <v>0</v>
      </c>
      <c r="F14" s="151"/>
      <c r="G14" s="258"/>
      <c r="H14" s="151"/>
      <c r="I14" s="258"/>
      <c r="J14" s="151"/>
      <c r="K14" s="258"/>
      <c r="L14" s="151"/>
      <c r="M14" s="258"/>
      <c r="N14" s="151"/>
      <c r="O14" s="258"/>
      <c r="P14" s="151"/>
      <c r="Q14" s="258"/>
      <c r="R14" s="151"/>
      <c r="S14" s="258"/>
      <c r="T14" s="151"/>
      <c r="U14" s="258"/>
      <c r="V14" s="151"/>
      <c r="W14" s="258"/>
      <c r="X14" s="151"/>
      <c r="Y14" s="258"/>
      <c r="Z14" s="151"/>
      <c r="AA14" s="258"/>
      <c r="AB14" s="151"/>
      <c r="AC14" s="258"/>
      <c r="AD14" s="151"/>
      <c r="AE14" s="258"/>
      <c r="AF14" s="258" t="s">
        <v>85</v>
      </c>
    </row>
    <row r="15" spans="1:32" s="122" customFormat="1" ht="12.75">
      <c r="A15" s="151"/>
      <c r="B15" s="260"/>
      <c r="C15" s="260"/>
      <c r="D15" s="151"/>
      <c r="E15" s="249">
        <f t="shared" si="0"/>
        <v>0</v>
      </c>
      <c r="F15" s="151"/>
      <c r="G15" s="258"/>
      <c r="H15" s="151"/>
      <c r="I15" s="258"/>
      <c r="J15" s="151"/>
      <c r="K15" s="258"/>
      <c r="L15" s="151"/>
      <c r="M15" s="258"/>
      <c r="N15" s="151"/>
      <c r="O15" s="258"/>
      <c r="P15" s="151"/>
      <c r="Q15" s="258"/>
      <c r="R15" s="151"/>
      <c r="S15" s="258"/>
      <c r="T15" s="151"/>
      <c r="U15" s="258"/>
      <c r="V15" s="151"/>
      <c r="W15" s="258"/>
      <c r="X15" s="151"/>
      <c r="Y15" s="258"/>
      <c r="Z15" s="151"/>
      <c r="AA15" s="258"/>
      <c r="AB15" s="151"/>
      <c r="AC15" s="258"/>
      <c r="AD15" s="151"/>
      <c r="AE15" s="258"/>
      <c r="AF15" s="258" t="s">
        <v>85</v>
      </c>
    </row>
    <row r="16" spans="1:32" s="122" customFormat="1" ht="12.75">
      <c r="A16" s="151"/>
      <c r="B16" s="260"/>
      <c r="C16" s="260"/>
      <c r="D16" s="151"/>
      <c r="E16" s="249">
        <f t="shared" si="0"/>
        <v>0</v>
      </c>
      <c r="F16" s="151"/>
      <c r="G16" s="258"/>
      <c r="H16" s="151"/>
      <c r="I16" s="258"/>
      <c r="J16" s="151"/>
      <c r="K16" s="258"/>
      <c r="L16" s="151"/>
      <c r="M16" s="258"/>
      <c r="N16" s="151"/>
      <c r="O16" s="258"/>
      <c r="P16" s="151"/>
      <c r="Q16" s="258"/>
      <c r="R16" s="151"/>
      <c r="S16" s="258"/>
      <c r="T16" s="151"/>
      <c r="U16" s="258"/>
      <c r="V16" s="151"/>
      <c r="W16" s="258"/>
      <c r="X16" s="151"/>
      <c r="Y16" s="258"/>
      <c r="Z16" s="151"/>
      <c r="AA16" s="258"/>
      <c r="AB16" s="151"/>
      <c r="AC16" s="258"/>
      <c r="AD16" s="151"/>
      <c r="AE16" s="258"/>
      <c r="AF16" s="258" t="s">
        <v>85</v>
      </c>
    </row>
    <row r="17" spans="1:32" s="122" customFormat="1" ht="12.75">
      <c r="A17" s="151"/>
      <c r="B17" s="260"/>
      <c r="C17" s="260"/>
      <c r="D17" s="151"/>
      <c r="E17" s="249">
        <f t="shared" si="0"/>
        <v>0</v>
      </c>
      <c r="F17" s="151"/>
      <c r="G17" s="258"/>
      <c r="H17" s="151"/>
      <c r="I17" s="258"/>
      <c r="J17" s="151"/>
      <c r="K17" s="258"/>
      <c r="L17" s="151"/>
      <c r="M17" s="258"/>
      <c r="N17" s="151"/>
      <c r="O17" s="258"/>
      <c r="P17" s="151"/>
      <c r="Q17" s="258"/>
      <c r="R17" s="151"/>
      <c r="S17" s="258"/>
      <c r="T17" s="151"/>
      <c r="U17" s="258"/>
      <c r="V17" s="151"/>
      <c r="W17" s="258"/>
      <c r="X17" s="151"/>
      <c r="Y17" s="258"/>
      <c r="Z17" s="151"/>
      <c r="AA17" s="258"/>
      <c r="AB17" s="151"/>
      <c r="AC17" s="258"/>
      <c r="AD17" s="151"/>
      <c r="AE17" s="258"/>
      <c r="AF17" s="258" t="s">
        <v>85</v>
      </c>
    </row>
    <row r="18" spans="1:32" s="122" customFormat="1" ht="12.75">
      <c r="A18" s="151"/>
      <c r="B18" s="260"/>
      <c r="C18" s="260"/>
      <c r="D18" s="151"/>
      <c r="E18" s="249">
        <f t="shared" si="0"/>
        <v>0</v>
      </c>
      <c r="F18" s="151"/>
      <c r="G18" s="258"/>
      <c r="H18" s="151"/>
      <c r="I18" s="258"/>
      <c r="J18" s="151"/>
      <c r="K18" s="258"/>
      <c r="L18" s="151"/>
      <c r="M18" s="258"/>
      <c r="N18" s="151"/>
      <c r="O18" s="258"/>
      <c r="P18" s="151"/>
      <c r="Q18" s="258"/>
      <c r="R18" s="151"/>
      <c r="S18" s="258"/>
      <c r="T18" s="151"/>
      <c r="U18" s="258"/>
      <c r="V18" s="151"/>
      <c r="W18" s="258"/>
      <c r="X18" s="151"/>
      <c r="Y18" s="258"/>
      <c r="Z18" s="151"/>
      <c r="AA18" s="258"/>
      <c r="AB18" s="151"/>
      <c r="AC18" s="258"/>
      <c r="AD18" s="151"/>
      <c r="AE18" s="258"/>
      <c r="AF18" s="258" t="s">
        <v>85</v>
      </c>
    </row>
    <row r="19" spans="1:32" s="122" customFormat="1" ht="12.75">
      <c r="A19" s="151"/>
      <c r="B19" s="260"/>
      <c r="C19" s="260"/>
      <c r="D19" s="151"/>
      <c r="E19" s="249">
        <f t="shared" si="0"/>
        <v>0</v>
      </c>
      <c r="F19" s="151"/>
      <c r="G19" s="258"/>
      <c r="H19" s="151"/>
      <c r="I19" s="258"/>
      <c r="J19" s="151"/>
      <c r="K19" s="258"/>
      <c r="L19" s="151"/>
      <c r="M19" s="258"/>
      <c r="N19" s="151"/>
      <c r="O19" s="258"/>
      <c r="P19" s="151"/>
      <c r="Q19" s="258"/>
      <c r="R19" s="151"/>
      <c r="S19" s="258"/>
      <c r="T19" s="151"/>
      <c r="U19" s="258"/>
      <c r="V19" s="151"/>
      <c r="W19" s="258"/>
      <c r="X19" s="151"/>
      <c r="Y19" s="258"/>
      <c r="Z19" s="151"/>
      <c r="AA19" s="258"/>
      <c r="AB19" s="151"/>
      <c r="AC19" s="258"/>
      <c r="AD19" s="151"/>
      <c r="AE19" s="258"/>
      <c r="AF19" s="258" t="s">
        <v>85</v>
      </c>
    </row>
    <row r="20" spans="1:32" s="122" customFormat="1" ht="12.75">
      <c r="A20" s="151"/>
      <c r="B20" s="260"/>
      <c r="C20" s="260"/>
      <c r="D20" s="151"/>
      <c r="E20" s="249">
        <f t="shared" si="0"/>
        <v>0</v>
      </c>
      <c r="F20" s="151"/>
      <c r="G20" s="258"/>
      <c r="H20" s="151"/>
      <c r="I20" s="258"/>
      <c r="J20" s="151"/>
      <c r="K20" s="258"/>
      <c r="L20" s="151"/>
      <c r="M20" s="258"/>
      <c r="N20" s="151"/>
      <c r="O20" s="258"/>
      <c r="P20" s="151"/>
      <c r="Q20" s="258"/>
      <c r="R20" s="151"/>
      <c r="S20" s="258"/>
      <c r="T20" s="151"/>
      <c r="U20" s="258"/>
      <c r="V20" s="151"/>
      <c r="W20" s="258"/>
      <c r="X20" s="151"/>
      <c r="Y20" s="258"/>
      <c r="Z20" s="151"/>
      <c r="AA20" s="258"/>
      <c r="AB20" s="151"/>
      <c r="AC20" s="258"/>
      <c r="AD20" s="151"/>
      <c r="AE20" s="258"/>
      <c r="AF20" s="258" t="s">
        <v>85</v>
      </c>
    </row>
    <row r="21" spans="1:32" s="122" customFormat="1" ht="12.75">
      <c r="A21" s="151"/>
      <c r="B21" s="260"/>
      <c r="C21" s="260"/>
      <c r="D21" s="151"/>
      <c r="E21" s="249">
        <f t="shared" si="0"/>
        <v>0</v>
      </c>
      <c r="F21" s="151"/>
      <c r="G21" s="258"/>
      <c r="H21" s="151"/>
      <c r="I21" s="258"/>
      <c r="J21" s="151"/>
      <c r="K21" s="258"/>
      <c r="L21" s="151"/>
      <c r="M21" s="258"/>
      <c r="N21" s="151"/>
      <c r="O21" s="258"/>
      <c r="P21" s="151"/>
      <c r="Q21" s="258"/>
      <c r="R21" s="151"/>
      <c r="S21" s="258"/>
      <c r="T21" s="151"/>
      <c r="U21" s="258"/>
      <c r="V21" s="151"/>
      <c r="W21" s="258"/>
      <c r="X21" s="151"/>
      <c r="Y21" s="258"/>
      <c r="Z21" s="151"/>
      <c r="AA21" s="258"/>
      <c r="AB21" s="151"/>
      <c r="AC21" s="258"/>
      <c r="AD21" s="151"/>
      <c r="AE21" s="258"/>
      <c r="AF21" s="258" t="s">
        <v>85</v>
      </c>
    </row>
    <row r="22" spans="1:32" s="122" customFormat="1" ht="12.75">
      <c r="A22" s="151"/>
      <c r="B22" s="260"/>
      <c r="C22" s="260"/>
      <c r="D22" s="151"/>
      <c r="E22" s="249">
        <f t="shared" si="0"/>
        <v>0</v>
      </c>
      <c r="F22" s="151"/>
      <c r="G22" s="258"/>
      <c r="H22" s="151"/>
      <c r="I22" s="258"/>
      <c r="J22" s="151"/>
      <c r="K22" s="258"/>
      <c r="L22" s="151"/>
      <c r="M22" s="258"/>
      <c r="N22" s="151"/>
      <c r="O22" s="258"/>
      <c r="P22" s="151"/>
      <c r="Q22" s="258"/>
      <c r="R22" s="151"/>
      <c r="S22" s="258"/>
      <c r="T22" s="151"/>
      <c r="U22" s="258"/>
      <c r="V22" s="151"/>
      <c r="W22" s="258"/>
      <c r="X22" s="151"/>
      <c r="Y22" s="258"/>
      <c r="Z22" s="151"/>
      <c r="AA22" s="258"/>
      <c r="AB22" s="151"/>
      <c r="AC22" s="258"/>
      <c r="AD22" s="151"/>
      <c r="AE22" s="258"/>
      <c r="AF22" s="258" t="s">
        <v>85</v>
      </c>
    </row>
    <row r="23" spans="1:32" s="122" customFormat="1" ht="12.75">
      <c r="A23" s="151"/>
      <c r="B23" s="260"/>
      <c r="C23" s="260"/>
      <c r="D23" s="151"/>
      <c r="E23" s="249">
        <f t="shared" si="0"/>
        <v>0</v>
      </c>
      <c r="F23" s="151"/>
      <c r="G23" s="258"/>
      <c r="H23" s="151"/>
      <c r="I23" s="258"/>
      <c r="J23" s="151"/>
      <c r="K23" s="258"/>
      <c r="L23" s="151"/>
      <c r="M23" s="258"/>
      <c r="N23" s="151"/>
      <c r="O23" s="258"/>
      <c r="P23" s="151"/>
      <c r="Q23" s="258"/>
      <c r="R23" s="151"/>
      <c r="S23" s="258"/>
      <c r="T23" s="151"/>
      <c r="U23" s="258"/>
      <c r="V23" s="151"/>
      <c r="W23" s="258"/>
      <c r="X23" s="151"/>
      <c r="Y23" s="258"/>
      <c r="Z23" s="151"/>
      <c r="AA23" s="258"/>
      <c r="AB23" s="151"/>
      <c r="AC23" s="258"/>
      <c r="AD23" s="151"/>
      <c r="AE23" s="258"/>
      <c r="AF23" s="258" t="s">
        <v>85</v>
      </c>
    </row>
    <row r="24" spans="1:32" s="122" customFormat="1" ht="12.75">
      <c r="A24" s="151"/>
      <c r="B24" s="260"/>
      <c r="C24" s="260"/>
      <c r="D24" s="151"/>
      <c r="E24" s="249">
        <f t="shared" si="0"/>
        <v>0</v>
      </c>
      <c r="F24" s="151"/>
      <c r="G24" s="258"/>
      <c r="H24" s="151"/>
      <c r="I24" s="258"/>
      <c r="J24" s="151"/>
      <c r="K24" s="258"/>
      <c r="L24" s="151"/>
      <c r="M24" s="258"/>
      <c r="N24" s="151"/>
      <c r="O24" s="258"/>
      <c r="P24" s="151"/>
      <c r="Q24" s="258"/>
      <c r="R24" s="151"/>
      <c r="S24" s="258"/>
      <c r="T24" s="151"/>
      <c r="U24" s="258"/>
      <c r="V24" s="151"/>
      <c r="W24" s="258"/>
      <c r="X24" s="151"/>
      <c r="Y24" s="258"/>
      <c r="Z24" s="151"/>
      <c r="AA24" s="258"/>
      <c r="AB24" s="151"/>
      <c r="AC24" s="258"/>
      <c r="AD24" s="151"/>
      <c r="AE24" s="258"/>
      <c r="AF24" s="258" t="s">
        <v>85</v>
      </c>
    </row>
    <row r="25" spans="1:32" s="122" customFormat="1" ht="12.75">
      <c r="A25" s="151"/>
      <c r="B25" s="260"/>
      <c r="C25" s="260"/>
      <c r="D25" s="151"/>
      <c r="E25" s="249">
        <f t="shared" si="0"/>
        <v>0</v>
      </c>
      <c r="F25" s="151"/>
      <c r="G25" s="258"/>
      <c r="H25" s="151"/>
      <c r="I25" s="258"/>
      <c r="J25" s="151"/>
      <c r="K25" s="258"/>
      <c r="L25" s="151"/>
      <c r="M25" s="258"/>
      <c r="N25" s="151"/>
      <c r="O25" s="258"/>
      <c r="P25" s="151"/>
      <c r="Q25" s="258"/>
      <c r="R25" s="151"/>
      <c r="S25" s="258"/>
      <c r="T25" s="151"/>
      <c r="U25" s="258"/>
      <c r="V25" s="151"/>
      <c r="W25" s="258"/>
      <c r="X25" s="151"/>
      <c r="Y25" s="258"/>
      <c r="Z25" s="151"/>
      <c r="AA25" s="258"/>
      <c r="AB25" s="151"/>
      <c r="AC25" s="258"/>
      <c r="AD25" s="151"/>
      <c r="AE25" s="258"/>
      <c r="AF25" s="258" t="s">
        <v>85</v>
      </c>
    </row>
    <row r="26" spans="1:32" s="122" customFormat="1" ht="12.75">
      <c r="A26" s="151"/>
      <c r="B26" s="260"/>
      <c r="C26" s="260"/>
      <c r="D26" s="151"/>
      <c r="E26" s="249">
        <f t="shared" si="0"/>
        <v>0</v>
      </c>
      <c r="F26" s="151"/>
      <c r="G26" s="258"/>
      <c r="H26" s="151"/>
      <c r="I26" s="258"/>
      <c r="J26" s="151"/>
      <c r="K26" s="258"/>
      <c r="L26" s="151"/>
      <c r="M26" s="258"/>
      <c r="N26" s="151"/>
      <c r="O26" s="258"/>
      <c r="P26" s="151"/>
      <c r="Q26" s="258"/>
      <c r="R26" s="151"/>
      <c r="S26" s="258"/>
      <c r="T26" s="151"/>
      <c r="U26" s="258"/>
      <c r="V26" s="151"/>
      <c r="W26" s="258"/>
      <c r="X26" s="151"/>
      <c r="Y26" s="258"/>
      <c r="Z26" s="151"/>
      <c r="AA26" s="258"/>
      <c r="AB26" s="151"/>
      <c r="AC26" s="258"/>
      <c r="AD26" s="151"/>
      <c r="AE26" s="258"/>
      <c r="AF26" s="258" t="s">
        <v>85</v>
      </c>
    </row>
    <row r="27" spans="1:32" s="122" customFormat="1" ht="12.75">
      <c r="A27" s="151"/>
      <c r="B27" s="260"/>
      <c r="C27" s="260"/>
      <c r="D27" s="151"/>
      <c r="E27" s="249">
        <f t="shared" si="0"/>
        <v>0</v>
      </c>
      <c r="F27" s="151"/>
      <c r="G27" s="258"/>
      <c r="H27" s="151"/>
      <c r="I27" s="258"/>
      <c r="J27" s="151"/>
      <c r="K27" s="258"/>
      <c r="L27" s="151"/>
      <c r="M27" s="258"/>
      <c r="N27" s="151"/>
      <c r="O27" s="258"/>
      <c r="P27" s="151"/>
      <c r="Q27" s="258"/>
      <c r="R27" s="151"/>
      <c r="S27" s="258"/>
      <c r="T27" s="151"/>
      <c r="U27" s="258"/>
      <c r="V27" s="151"/>
      <c r="W27" s="258"/>
      <c r="X27" s="151"/>
      <c r="Y27" s="258"/>
      <c r="Z27" s="151"/>
      <c r="AA27" s="258"/>
      <c r="AB27" s="151"/>
      <c r="AC27" s="258"/>
      <c r="AD27" s="151"/>
      <c r="AE27" s="258"/>
      <c r="AF27" s="258" t="s">
        <v>85</v>
      </c>
    </row>
    <row r="28" spans="1:32" s="122" customFormat="1" ht="12.75">
      <c r="A28" s="151"/>
      <c r="B28" s="260"/>
      <c r="C28" s="260"/>
      <c r="D28" s="151"/>
      <c r="E28" s="249">
        <f t="shared" si="0"/>
        <v>0</v>
      </c>
      <c r="F28" s="151"/>
      <c r="G28" s="258"/>
      <c r="H28" s="151"/>
      <c r="I28" s="258"/>
      <c r="J28" s="151"/>
      <c r="K28" s="258"/>
      <c r="L28" s="151"/>
      <c r="M28" s="258"/>
      <c r="N28" s="151"/>
      <c r="O28" s="258"/>
      <c r="P28" s="151"/>
      <c r="Q28" s="258"/>
      <c r="R28" s="151"/>
      <c r="S28" s="258"/>
      <c r="T28" s="151"/>
      <c r="U28" s="258"/>
      <c r="V28" s="151"/>
      <c r="W28" s="258"/>
      <c r="X28" s="151"/>
      <c r="Y28" s="258"/>
      <c r="Z28" s="151"/>
      <c r="AA28" s="258"/>
      <c r="AB28" s="151"/>
      <c r="AC28" s="258"/>
      <c r="AD28" s="151"/>
      <c r="AE28" s="258"/>
      <c r="AF28" s="258" t="s">
        <v>85</v>
      </c>
    </row>
    <row r="29" spans="1:32" s="122" customFormat="1" ht="12.75">
      <c r="A29" s="151"/>
      <c r="B29" s="260"/>
      <c r="C29" s="260"/>
      <c r="D29" s="151"/>
      <c r="E29" s="249">
        <f t="shared" si="0"/>
        <v>0</v>
      </c>
      <c r="F29" s="151"/>
      <c r="G29" s="258"/>
      <c r="H29" s="151"/>
      <c r="I29" s="258"/>
      <c r="J29" s="151"/>
      <c r="K29" s="258"/>
      <c r="L29" s="151"/>
      <c r="M29" s="258"/>
      <c r="N29" s="151"/>
      <c r="O29" s="258"/>
      <c r="P29" s="151"/>
      <c r="Q29" s="258"/>
      <c r="R29" s="151"/>
      <c r="S29" s="258"/>
      <c r="T29" s="151"/>
      <c r="U29" s="258"/>
      <c r="V29" s="151"/>
      <c r="W29" s="258"/>
      <c r="X29" s="151"/>
      <c r="Y29" s="258"/>
      <c r="Z29" s="151"/>
      <c r="AA29" s="258"/>
      <c r="AB29" s="151"/>
      <c r="AC29" s="258"/>
      <c r="AD29" s="151"/>
      <c r="AE29" s="258"/>
      <c r="AF29" s="258" t="s">
        <v>85</v>
      </c>
    </row>
    <row r="30" spans="1:32" s="122" customFormat="1" ht="12.75">
      <c r="A30" s="151"/>
      <c r="B30" s="260"/>
      <c r="C30" s="260"/>
      <c r="D30" s="151"/>
      <c r="E30" s="249">
        <f t="shared" si="0"/>
        <v>0</v>
      </c>
      <c r="F30" s="151"/>
      <c r="G30" s="258"/>
      <c r="H30" s="151"/>
      <c r="I30" s="258"/>
      <c r="J30" s="151"/>
      <c r="K30" s="258"/>
      <c r="L30" s="151"/>
      <c r="M30" s="258"/>
      <c r="N30" s="151"/>
      <c r="O30" s="258"/>
      <c r="P30" s="151"/>
      <c r="Q30" s="258"/>
      <c r="R30" s="151"/>
      <c r="S30" s="258"/>
      <c r="T30" s="151"/>
      <c r="U30" s="258"/>
      <c r="V30" s="151"/>
      <c r="W30" s="258"/>
      <c r="X30" s="151"/>
      <c r="Y30" s="258"/>
      <c r="Z30" s="151"/>
      <c r="AA30" s="258"/>
      <c r="AB30" s="151"/>
      <c r="AC30" s="258"/>
      <c r="AD30" s="151"/>
      <c r="AE30" s="258"/>
      <c r="AF30" s="258" t="s">
        <v>85</v>
      </c>
    </row>
    <row r="31" spans="1:32" s="122" customFormat="1" ht="12.75">
      <c r="A31" s="151"/>
      <c r="B31" s="260"/>
      <c r="C31" s="260"/>
      <c r="D31" s="151"/>
      <c r="E31" s="249">
        <f t="shared" si="0"/>
        <v>0</v>
      </c>
      <c r="F31" s="151"/>
      <c r="G31" s="258"/>
      <c r="H31" s="151"/>
      <c r="I31" s="258"/>
      <c r="J31" s="151"/>
      <c r="K31" s="258"/>
      <c r="L31" s="151"/>
      <c r="M31" s="258"/>
      <c r="N31" s="151"/>
      <c r="O31" s="258"/>
      <c r="P31" s="151"/>
      <c r="Q31" s="258"/>
      <c r="R31" s="151"/>
      <c r="S31" s="258"/>
      <c r="T31" s="151"/>
      <c r="U31" s="258"/>
      <c r="V31" s="151"/>
      <c r="W31" s="258"/>
      <c r="X31" s="151"/>
      <c r="Y31" s="258"/>
      <c r="Z31" s="151"/>
      <c r="AA31" s="258"/>
      <c r="AB31" s="151"/>
      <c r="AC31" s="258"/>
      <c r="AD31" s="151"/>
      <c r="AE31" s="258"/>
      <c r="AF31" s="258" t="s">
        <v>85</v>
      </c>
    </row>
    <row r="32" spans="1:32" s="122" customFormat="1" ht="12.75">
      <c r="A32" s="151"/>
      <c r="B32" s="260"/>
      <c r="C32" s="260"/>
      <c r="D32" s="151"/>
      <c r="E32" s="249">
        <f t="shared" si="0"/>
        <v>0</v>
      </c>
      <c r="F32" s="151"/>
      <c r="G32" s="258"/>
      <c r="H32" s="151"/>
      <c r="I32" s="258"/>
      <c r="J32" s="151"/>
      <c r="K32" s="258"/>
      <c r="L32" s="151"/>
      <c r="M32" s="258"/>
      <c r="N32" s="151"/>
      <c r="O32" s="258"/>
      <c r="P32" s="151"/>
      <c r="Q32" s="258"/>
      <c r="R32" s="151"/>
      <c r="S32" s="258"/>
      <c r="T32" s="151"/>
      <c r="U32" s="258"/>
      <c r="V32" s="151"/>
      <c r="W32" s="258"/>
      <c r="X32" s="151"/>
      <c r="Y32" s="258"/>
      <c r="Z32" s="151"/>
      <c r="AA32" s="258"/>
      <c r="AB32" s="151"/>
      <c r="AC32" s="258"/>
      <c r="AD32" s="151"/>
      <c r="AE32" s="258"/>
      <c r="AF32" s="258" t="s">
        <v>85</v>
      </c>
    </row>
    <row r="33" spans="1:32" s="122" customFormat="1" ht="12.75">
      <c r="A33" s="151"/>
      <c r="B33" s="260"/>
      <c r="C33" s="260"/>
      <c r="D33" s="151"/>
      <c r="E33" s="249">
        <f t="shared" si="0"/>
        <v>0</v>
      </c>
      <c r="F33" s="151"/>
      <c r="G33" s="258"/>
      <c r="H33" s="151"/>
      <c r="I33" s="258"/>
      <c r="J33" s="151"/>
      <c r="K33" s="258"/>
      <c r="L33" s="151"/>
      <c r="M33" s="258"/>
      <c r="N33" s="151"/>
      <c r="O33" s="258"/>
      <c r="P33" s="151"/>
      <c r="Q33" s="258"/>
      <c r="R33" s="151"/>
      <c r="S33" s="258"/>
      <c r="T33" s="151"/>
      <c r="U33" s="258"/>
      <c r="V33" s="151"/>
      <c r="W33" s="258"/>
      <c r="X33" s="151"/>
      <c r="Y33" s="258"/>
      <c r="Z33" s="151"/>
      <c r="AA33" s="258"/>
      <c r="AB33" s="151"/>
      <c r="AC33" s="258"/>
      <c r="AD33" s="151"/>
      <c r="AE33" s="258"/>
      <c r="AF33" s="258" t="s">
        <v>85</v>
      </c>
    </row>
    <row r="34" spans="1:32" s="122" customFormat="1" ht="12.75">
      <c r="A34" s="151"/>
      <c r="B34" s="260"/>
      <c r="C34" s="260"/>
      <c r="D34" s="151"/>
      <c r="E34" s="249">
        <f t="shared" si="0"/>
        <v>0</v>
      </c>
      <c r="F34" s="151"/>
      <c r="G34" s="258"/>
      <c r="H34" s="151"/>
      <c r="I34" s="258"/>
      <c r="J34" s="151"/>
      <c r="K34" s="258"/>
      <c r="L34" s="151"/>
      <c r="M34" s="258"/>
      <c r="N34" s="151"/>
      <c r="O34" s="258"/>
      <c r="P34" s="151"/>
      <c r="Q34" s="258"/>
      <c r="R34" s="151"/>
      <c r="S34" s="258"/>
      <c r="T34" s="151"/>
      <c r="U34" s="258"/>
      <c r="V34" s="151"/>
      <c r="W34" s="258"/>
      <c r="X34" s="151"/>
      <c r="Y34" s="258"/>
      <c r="Z34" s="151"/>
      <c r="AA34" s="258"/>
      <c r="AB34" s="151"/>
      <c r="AC34" s="258"/>
      <c r="AD34" s="151"/>
      <c r="AE34" s="258"/>
      <c r="AF34" s="258" t="s">
        <v>85</v>
      </c>
    </row>
    <row r="35" spans="1:32" s="122" customFormat="1" ht="12.75">
      <c r="A35" s="151"/>
      <c r="B35" s="260"/>
      <c r="C35" s="260"/>
      <c r="D35" s="151"/>
      <c r="E35" s="249">
        <f t="shared" si="0"/>
        <v>0</v>
      </c>
      <c r="F35" s="151"/>
      <c r="G35" s="258"/>
      <c r="H35" s="151"/>
      <c r="I35" s="258"/>
      <c r="J35" s="151"/>
      <c r="K35" s="258"/>
      <c r="L35" s="151"/>
      <c r="M35" s="258"/>
      <c r="N35" s="151"/>
      <c r="O35" s="258"/>
      <c r="P35" s="151"/>
      <c r="Q35" s="258"/>
      <c r="R35" s="151"/>
      <c r="S35" s="258"/>
      <c r="T35" s="151"/>
      <c r="U35" s="258"/>
      <c r="V35" s="151"/>
      <c r="W35" s="258"/>
      <c r="X35" s="151"/>
      <c r="Y35" s="258"/>
      <c r="Z35" s="151"/>
      <c r="AA35" s="258"/>
      <c r="AB35" s="151"/>
      <c r="AC35" s="258"/>
      <c r="AD35" s="151"/>
      <c r="AE35" s="258"/>
      <c r="AF35" s="258" t="s">
        <v>85</v>
      </c>
    </row>
    <row r="36" spans="1:32" s="122" customFormat="1" ht="12.75">
      <c r="A36" s="151"/>
      <c r="B36" s="260"/>
      <c r="C36" s="260"/>
      <c r="D36" s="151"/>
      <c r="E36" s="249">
        <f t="shared" si="0"/>
        <v>0</v>
      </c>
      <c r="F36" s="151"/>
      <c r="G36" s="258"/>
      <c r="H36" s="151"/>
      <c r="I36" s="258"/>
      <c r="J36" s="151"/>
      <c r="K36" s="258"/>
      <c r="L36" s="151"/>
      <c r="M36" s="258"/>
      <c r="N36" s="151"/>
      <c r="O36" s="258"/>
      <c r="P36" s="151"/>
      <c r="Q36" s="258"/>
      <c r="R36" s="151"/>
      <c r="S36" s="258"/>
      <c r="T36" s="151"/>
      <c r="U36" s="258"/>
      <c r="V36" s="151"/>
      <c r="W36" s="258"/>
      <c r="X36" s="151"/>
      <c r="Y36" s="258"/>
      <c r="Z36" s="151"/>
      <c r="AA36" s="258"/>
      <c r="AB36" s="151"/>
      <c r="AC36" s="258"/>
      <c r="AD36" s="151"/>
      <c r="AE36" s="258"/>
      <c r="AF36" s="258" t="s">
        <v>85</v>
      </c>
    </row>
    <row r="37" spans="1:32" s="122" customFormat="1" ht="12.75">
      <c r="A37" s="151"/>
      <c r="B37" s="260"/>
      <c r="C37" s="260"/>
      <c r="D37" s="151"/>
      <c r="E37" s="249">
        <f t="shared" si="0"/>
        <v>0</v>
      </c>
      <c r="F37" s="151"/>
      <c r="G37" s="258"/>
      <c r="H37" s="151"/>
      <c r="I37" s="258"/>
      <c r="J37" s="151"/>
      <c r="K37" s="258"/>
      <c r="L37" s="151"/>
      <c r="M37" s="258"/>
      <c r="N37" s="151"/>
      <c r="O37" s="258"/>
      <c r="P37" s="151"/>
      <c r="Q37" s="258"/>
      <c r="R37" s="151"/>
      <c r="S37" s="258"/>
      <c r="T37" s="151"/>
      <c r="U37" s="258"/>
      <c r="V37" s="151"/>
      <c r="W37" s="258"/>
      <c r="X37" s="151"/>
      <c r="Y37" s="258"/>
      <c r="Z37" s="151"/>
      <c r="AA37" s="258"/>
      <c r="AB37" s="151"/>
      <c r="AC37" s="258"/>
      <c r="AD37" s="151"/>
      <c r="AE37" s="258"/>
      <c r="AF37" s="258" t="s">
        <v>85</v>
      </c>
    </row>
    <row r="38" spans="1:32" s="122" customFormat="1" ht="12.75">
      <c r="A38" s="151"/>
      <c r="B38" s="260"/>
      <c r="C38" s="260"/>
      <c r="D38" s="151"/>
      <c r="E38" s="249">
        <f t="shared" si="0"/>
        <v>0</v>
      </c>
      <c r="F38" s="151"/>
      <c r="G38" s="258"/>
      <c r="H38" s="151"/>
      <c r="I38" s="258"/>
      <c r="J38" s="151"/>
      <c r="K38" s="258"/>
      <c r="L38" s="151"/>
      <c r="M38" s="258"/>
      <c r="N38" s="151"/>
      <c r="O38" s="258"/>
      <c r="P38" s="151"/>
      <c r="Q38" s="258"/>
      <c r="R38" s="151"/>
      <c r="S38" s="258"/>
      <c r="T38" s="151"/>
      <c r="U38" s="258"/>
      <c r="V38" s="151"/>
      <c r="W38" s="258"/>
      <c r="X38" s="151"/>
      <c r="Y38" s="258"/>
      <c r="Z38" s="151"/>
      <c r="AA38" s="258"/>
      <c r="AB38" s="151"/>
      <c r="AC38" s="258"/>
      <c r="AD38" s="151"/>
      <c r="AE38" s="258"/>
      <c r="AF38" s="258" t="s">
        <v>85</v>
      </c>
    </row>
    <row r="39" spans="1:32" s="122" customFormat="1" ht="12.75">
      <c r="A39" s="151"/>
      <c r="B39" s="260"/>
      <c r="C39" s="260"/>
      <c r="D39" s="151"/>
      <c r="E39" s="249">
        <f t="shared" si="0"/>
        <v>0</v>
      </c>
      <c r="F39" s="151"/>
      <c r="G39" s="258"/>
      <c r="H39" s="151"/>
      <c r="I39" s="258"/>
      <c r="J39" s="151"/>
      <c r="K39" s="258"/>
      <c r="L39" s="151"/>
      <c r="M39" s="258"/>
      <c r="N39" s="151"/>
      <c r="O39" s="258"/>
      <c r="P39" s="151"/>
      <c r="Q39" s="258"/>
      <c r="R39" s="151"/>
      <c r="S39" s="258"/>
      <c r="T39" s="151"/>
      <c r="U39" s="258"/>
      <c r="V39" s="151"/>
      <c r="W39" s="258"/>
      <c r="X39" s="151"/>
      <c r="Y39" s="258"/>
      <c r="Z39" s="151"/>
      <c r="AA39" s="258"/>
      <c r="AB39" s="151"/>
      <c r="AC39" s="258"/>
      <c r="AD39" s="151"/>
      <c r="AE39" s="258"/>
      <c r="AF39" s="258" t="s">
        <v>85</v>
      </c>
    </row>
    <row r="40" spans="1:32" s="122" customFormat="1" ht="12.75">
      <c r="A40" s="151"/>
      <c r="B40" s="260"/>
      <c r="C40" s="260"/>
      <c r="D40" s="151"/>
      <c r="E40" s="249">
        <f t="shared" si="0"/>
        <v>0</v>
      </c>
      <c r="F40" s="151"/>
      <c r="G40" s="258"/>
      <c r="H40" s="151"/>
      <c r="I40" s="258"/>
      <c r="J40" s="151"/>
      <c r="K40" s="258"/>
      <c r="L40" s="151"/>
      <c r="M40" s="258"/>
      <c r="N40" s="151"/>
      <c r="O40" s="258"/>
      <c r="P40" s="151"/>
      <c r="Q40" s="258"/>
      <c r="R40" s="151"/>
      <c r="S40" s="258"/>
      <c r="T40" s="151"/>
      <c r="U40" s="258"/>
      <c r="V40" s="151"/>
      <c r="W40" s="258"/>
      <c r="X40" s="151"/>
      <c r="Y40" s="258"/>
      <c r="Z40" s="151"/>
      <c r="AA40" s="258"/>
      <c r="AB40" s="151"/>
      <c r="AC40" s="258"/>
      <c r="AD40" s="151"/>
      <c r="AE40" s="258"/>
      <c r="AF40" s="258" t="s">
        <v>85</v>
      </c>
    </row>
    <row r="41" spans="1:32" s="122" customFormat="1" ht="12.75">
      <c r="A41" s="151"/>
      <c r="B41" s="260"/>
      <c r="C41" s="260"/>
      <c r="D41" s="151"/>
      <c r="E41" s="249">
        <f t="shared" si="0"/>
        <v>0</v>
      </c>
      <c r="F41" s="151"/>
      <c r="G41" s="258"/>
      <c r="H41" s="151"/>
      <c r="I41" s="258"/>
      <c r="J41" s="151"/>
      <c r="K41" s="258"/>
      <c r="L41" s="151"/>
      <c r="M41" s="258"/>
      <c r="N41" s="151"/>
      <c r="O41" s="258"/>
      <c r="P41" s="151"/>
      <c r="Q41" s="258"/>
      <c r="R41" s="151"/>
      <c r="S41" s="258"/>
      <c r="T41" s="151"/>
      <c r="U41" s="258"/>
      <c r="V41" s="151"/>
      <c r="W41" s="258"/>
      <c r="X41" s="151"/>
      <c r="Y41" s="258"/>
      <c r="Z41" s="151"/>
      <c r="AA41" s="258"/>
      <c r="AB41" s="151"/>
      <c r="AC41" s="258"/>
      <c r="AD41" s="151"/>
      <c r="AE41" s="258"/>
      <c r="AF41" s="258" t="s">
        <v>85</v>
      </c>
    </row>
    <row r="42" spans="1:32" s="122" customFormat="1" ht="12.75">
      <c r="A42" s="151"/>
      <c r="B42" s="260"/>
      <c r="C42" s="260"/>
      <c r="D42" s="151"/>
      <c r="E42" s="249">
        <f t="shared" si="0"/>
        <v>0</v>
      </c>
      <c r="F42" s="151"/>
      <c r="G42" s="258"/>
      <c r="H42" s="151"/>
      <c r="I42" s="258"/>
      <c r="J42" s="151"/>
      <c r="K42" s="258"/>
      <c r="L42" s="151"/>
      <c r="M42" s="258"/>
      <c r="N42" s="151"/>
      <c r="O42" s="258"/>
      <c r="P42" s="151"/>
      <c r="Q42" s="258"/>
      <c r="R42" s="151"/>
      <c r="S42" s="258"/>
      <c r="T42" s="151"/>
      <c r="U42" s="258"/>
      <c r="V42" s="151"/>
      <c r="W42" s="258"/>
      <c r="X42" s="151"/>
      <c r="Y42" s="258"/>
      <c r="Z42" s="151"/>
      <c r="AA42" s="258"/>
      <c r="AB42" s="151"/>
      <c r="AC42" s="258"/>
      <c r="AD42" s="151"/>
      <c r="AE42" s="258"/>
      <c r="AF42" s="258" t="s">
        <v>85</v>
      </c>
    </row>
    <row r="43" spans="1:32" s="122" customFormat="1" ht="12.75">
      <c r="A43" s="151"/>
      <c r="B43" s="260"/>
      <c r="C43" s="260"/>
      <c r="D43" s="151"/>
      <c r="E43" s="249">
        <f t="shared" si="0"/>
        <v>0</v>
      </c>
      <c r="F43" s="151"/>
      <c r="G43" s="258"/>
      <c r="H43" s="151"/>
      <c r="I43" s="258"/>
      <c r="J43" s="151"/>
      <c r="K43" s="258"/>
      <c r="L43" s="151"/>
      <c r="M43" s="258"/>
      <c r="N43" s="151"/>
      <c r="O43" s="258"/>
      <c r="P43" s="151"/>
      <c r="Q43" s="258"/>
      <c r="R43" s="151"/>
      <c r="S43" s="258"/>
      <c r="T43" s="151"/>
      <c r="U43" s="258"/>
      <c r="V43" s="151"/>
      <c r="W43" s="258"/>
      <c r="X43" s="151"/>
      <c r="Y43" s="258"/>
      <c r="Z43" s="151"/>
      <c r="AA43" s="258"/>
      <c r="AB43" s="151"/>
      <c r="AC43" s="258"/>
      <c r="AD43" s="151"/>
      <c r="AE43" s="258"/>
      <c r="AF43" s="258" t="s">
        <v>85</v>
      </c>
    </row>
    <row r="44" spans="1:32" s="122" customFormat="1" ht="12.75">
      <c r="A44" s="151"/>
      <c r="B44" s="260"/>
      <c r="C44" s="260"/>
      <c r="D44" s="151"/>
      <c r="E44" s="249">
        <f t="shared" si="0"/>
        <v>0</v>
      </c>
      <c r="F44" s="151"/>
      <c r="G44" s="258"/>
      <c r="H44" s="151"/>
      <c r="I44" s="258"/>
      <c r="J44" s="151"/>
      <c r="K44" s="258"/>
      <c r="L44" s="151"/>
      <c r="M44" s="258"/>
      <c r="N44" s="151"/>
      <c r="O44" s="258"/>
      <c r="P44" s="151"/>
      <c r="Q44" s="258"/>
      <c r="R44" s="151"/>
      <c r="S44" s="258"/>
      <c r="T44" s="151"/>
      <c r="U44" s="258"/>
      <c r="V44" s="151"/>
      <c r="W44" s="258"/>
      <c r="X44" s="151"/>
      <c r="Y44" s="258"/>
      <c r="Z44" s="151"/>
      <c r="AA44" s="258"/>
      <c r="AB44" s="151"/>
      <c r="AC44" s="258"/>
      <c r="AD44" s="151"/>
      <c r="AE44" s="258"/>
      <c r="AF44" s="258" t="s">
        <v>85</v>
      </c>
    </row>
    <row r="45" spans="1:32" s="122" customFormat="1" ht="12.75">
      <c r="A45" s="151"/>
      <c r="B45" s="260"/>
      <c r="C45" s="260"/>
      <c r="D45" s="151"/>
      <c r="E45" s="249">
        <f t="shared" si="0"/>
        <v>0</v>
      </c>
      <c r="F45" s="151"/>
      <c r="G45" s="258"/>
      <c r="H45" s="151"/>
      <c r="I45" s="258"/>
      <c r="J45" s="151"/>
      <c r="K45" s="258"/>
      <c r="L45" s="151"/>
      <c r="M45" s="258"/>
      <c r="N45" s="151"/>
      <c r="O45" s="258"/>
      <c r="P45" s="151"/>
      <c r="Q45" s="258"/>
      <c r="R45" s="151"/>
      <c r="S45" s="258"/>
      <c r="T45" s="151"/>
      <c r="U45" s="258"/>
      <c r="V45" s="151"/>
      <c r="W45" s="258"/>
      <c r="X45" s="151"/>
      <c r="Y45" s="258"/>
      <c r="Z45" s="151"/>
      <c r="AA45" s="258"/>
      <c r="AB45" s="151"/>
      <c r="AC45" s="258"/>
      <c r="AD45" s="151"/>
      <c r="AE45" s="258"/>
      <c r="AF45" s="258" t="s">
        <v>85</v>
      </c>
    </row>
    <row r="46" spans="1:32" s="122" customFormat="1" ht="12.75">
      <c r="A46" s="151"/>
      <c r="B46" s="260"/>
      <c r="C46" s="260"/>
      <c r="D46" s="151"/>
      <c r="E46" s="249">
        <f t="shared" si="0"/>
        <v>0</v>
      </c>
      <c r="F46" s="151"/>
      <c r="G46" s="258"/>
      <c r="H46" s="151"/>
      <c r="I46" s="258"/>
      <c r="J46" s="151"/>
      <c r="K46" s="258"/>
      <c r="L46" s="151"/>
      <c r="M46" s="258"/>
      <c r="N46" s="151"/>
      <c r="O46" s="258"/>
      <c r="P46" s="151"/>
      <c r="Q46" s="258"/>
      <c r="R46" s="151"/>
      <c r="S46" s="258"/>
      <c r="T46" s="151"/>
      <c r="U46" s="258"/>
      <c r="V46" s="151"/>
      <c r="W46" s="258"/>
      <c r="X46" s="151"/>
      <c r="Y46" s="258"/>
      <c r="Z46" s="151"/>
      <c r="AA46" s="258"/>
      <c r="AB46" s="151"/>
      <c r="AC46" s="258"/>
      <c r="AD46" s="151"/>
      <c r="AE46" s="258"/>
      <c r="AF46" s="258" t="s">
        <v>85</v>
      </c>
    </row>
    <row r="47" spans="1:32" s="122" customFormat="1" ht="12.75">
      <c r="A47" s="151"/>
      <c r="B47" s="260"/>
      <c r="C47" s="260"/>
      <c r="D47" s="151"/>
      <c r="E47" s="249">
        <f t="shared" si="0"/>
        <v>0</v>
      </c>
      <c r="F47" s="151"/>
      <c r="G47" s="258"/>
      <c r="H47" s="151"/>
      <c r="I47" s="258"/>
      <c r="J47" s="151"/>
      <c r="K47" s="258"/>
      <c r="L47" s="151"/>
      <c r="M47" s="258"/>
      <c r="N47" s="151"/>
      <c r="O47" s="258"/>
      <c r="P47" s="151"/>
      <c r="Q47" s="258"/>
      <c r="R47" s="151"/>
      <c r="S47" s="258"/>
      <c r="T47" s="151"/>
      <c r="U47" s="258"/>
      <c r="V47" s="151"/>
      <c r="W47" s="258"/>
      <c r="X47" s="151"/>
      <c r="Y47" s="258"/>
      <c r="Z47" s="151"/>
      <c r="AA47" s="258"/>
      <c r="AB47" s="151"/>
      <c r="AC47" s="258"/>
      <c r="AD47" s="151"/>
      <c r="AE47" s="258"/>
      <c r="AF47" s="258" t="s">
        <v>85</v>
      </c>
    </row>
    <row r="48" spans="1:32" s="122" customFormat="1" ht="12.75">
      <c r="A48" s="151"/>
      <c r="B48" s="260"/>
      <c r="C48" s="260"/>
      <c r="D48" s="151"/>
      <c r="E48" s="249">
        <f t="shared" si="0"/>
        <v>0</v>
      </c>
      <c r="F48" s="151"/>
      <c r="G48" s="258"/>
      <c r="H48" s="151"/>
      <c r="I48" s="258"/>
      <c r="J48" s="151"/>
      <c r="K48" s="258"/>
      <c r="L48" s="151"/>
      <c r="M48" s="258"/>
      <c r="N48" s="151"/>
      <c r="O48" s="258"/>
      <c r="P48" s="151"/>
      <c r="Q48" s="258"/>
      <c r="R48" s="151"/>
      <c r="S48" s="258"/>
      <c r="T48" s="151"/>
      <c r="U48" s="258"/>
      <c r="V48" s="151"/>
      <c r="W48" s="258"/>
      <c r="X48" s="151"/>
      <c r="Y48" s="258"/>
      <c r="Z48" s="151"/>
      <c r="AA48" s="258"/>
      <c r="AB48" s="151"/>
      <c r="AC48" s="258"/>
      <c r="AD48" s="151"/>
      <c r="AE48" s="258"/>
      <c r="AF48" s="258" t="s">
        <v>85</v>
      </c>
    </row>
    <row r="49" spans="1:32" s="122" customFormat="1" ht="12.75">
      <c r="A49" s="151"/>
      <c r="B49" s="260"/>
      <c r="C49" s="260"/>
      <c r="D49" s="151"/>
      <c r="E49" s="249">
        <f t="shared" si="0"/>
        <v>0</v>
      </c>
      <c r="F49" s="151"/>
      <c r="G49" s="258"/>
      <c r="H49" s="151"/>
      <c r="I49" s="258"/>
      <c r="J49" s="151"/>
      <c r="K49" s="258"/>
      <c r="L49" s="151"/>
      <c r="M49" s="258"/>
      <c r="N49" s="151"/>
      <c r="O49" s="258"/>
      <c r="P49" s="151"/>
      <c r="Q49" s="258"/>
      <c r="R49" s="151"/>
      <c r="S49" s="258"/>
      <c r="T49" s="151"/>
      <c r="U49" s="258"/>
      <c r="V49" s="151"/>
      <c r="W49" s="258"/>
      <c r="X49" s="151"/>
      <c r="Y49" s="258"/>
      <c r="Z49" s="151"/>
      <c r="AA49" s="258"/>
      <c r="AB49" s="151"/>
      <c r="AC49" s="258"/>
      <c r="AD49" s="151"/>
      <c r="AE49" s="258"/>
      <c r="AF49" s="258" t="s">
        <v>85</v>
      </c>
    </row>
    <row r="50" spans="1:32" s="122" customFormat="1" ht="12.75">
      <c r="A50" s="151"/>
      <c r="B50" s="260"/>
      <c r="C50" s="260"/>
      <c r="D50" s="151"/>
      <c r="E50" s="249">
        <f t="shared" si="0"/>
        <v>0</v>
      </c>
      <c r="F50" s="151"/>
      <c r="G50" s="258"/>
      <c r="H50" s="151"/>
      <c r="I50" s="258"/>
      <c r="J50" s="151"/>
      <c r="K50" s="258"/>
      <c r="L50" s="151"/>
      <c r="M50" s="258"/>
      <c r="N50" s="151"/>
      <c r="O50" s="258"/>
      <c r="P50" s="151"/>
      <c r="Q50" s="258"/>
      <c r="R50" s="151"/>
      <c r="S50" s="258"/>
      <c r="T50" s="151"/>
      <c r="U50" s="258"/>
      <c r="V50" s="151"/>
      <c r="W50" s="258"/>
      <c r="X50" s="151"/>
      <c r="Y50" s="258"/>
      <c r="Z50" s="151"/>
      <c r="AA50" s="258"/>
      <c r="AB50" s="151"/>
      <c r="AC50" s="258"/>
      <c r="AD50" s="151"/>
      <c r="AE50" s="258"/>
      <c r="AF50" s="258" t="s">
        <v>85</v>
      </c>
    </row>
    <row r="51" spans="1:32" s="122" customFormat="1" ht="12.75">
      <c r="A51" s="151"/>
      <c r="B51" s="260"/>
      <c r="C51" s="260"/>
      <c r="D51" s="151"/>
      <c r="E51" s="249">
        <f t="shared" si="0"/>
        <v>0</v>
      </c>
      <c r="F51" s="151"/>
      <c r="G51" s="258"/>
      <c r="H51" s="151"/>
      <c r="I51" s="258"/>
      <c r="J51" s="151"/>
      <c r="K51" s="258"/>
      <c r="L51" s="151"/>
      <c r="M51" s="258"/>
      <c r="N51" s="151"/>
      <c r="O51" s="258"/>
      <c r="P51" s="151"/>
      <c r="Q51" s="258"/>
      <c r="R51" s="151"/>
      <c r="S51" s="258"/>
      <c r="T51" s="151"/>
      <c r="U51" s="258"/>
      <c r="V51" s="151"/>
      <c r="W51" s="258"/>
      <c r="X51" s="151"/>
      <c r="Y51" s="258"/>
      <c r="Z51" s="151"/>
      <c r="AA51" s="258"/>
      <c r="AB51" s="151"/>
      <c r="AC51" s="258"/>
      <c r="AD51" s="151"/>
      <c r="AE51" s="258"/>
      <c r="AF51" s="258" t="s">
        <v>85</v>
      </c>
    </row>
    <row r="52" spans="5:32" ht="12.75">
      <c r="E52" s="20" t="s">
        <v>85</v>
      </c>
      <c r="G52" s="20" t="s">
        <v>85</v>
      </c>
      <c r="I52" s="20" t="s">
        <v>85</v>
      </c>
      <c r="K52" s="20" t="s">
        <v>85</v>
      </c>
      <c r="M52" s="20" t="s">
        <v>85</v>
      </c>
      <c r="O52" s="20" t="s">
        <v>85</v>
      </c>
      <c r="Q52" s="20" t="s">
        <v>85</v>
      </c>
      <c r="S52" s="20" t="s">
        <v>85</v>
      </c>
      <c r="U52" s="20" t="s">
        <v>85</v>
      </c>
      <c r="W52" s="20" t="s">
        <v>85</v>
      </c>
      <c r="Y52" s="20" t="s">
        <v>85</v>
      </c>
      <c r="AA52" s="20" t="s">
        <v>85</v>
      </c>
      <c r="AC52" s="20" t="s">
        <v>85</v>
      </c>
      <c r="AE52" s="20" t="s">
        <v>85</v>
      </c>
      <c r="AF52" s="20" t="s">
        <v>85</v>
      </c>
    </row>
    <row r="53" ht="12.75">
      <c r="AF53" s="20" t="s">
        <v>85</v>
      </c>
    </row>
  </sheetData>
  <mergeCells count="1">
    <mergeCell ref="B1:D1"/>
  </mergeCells>
  <printOptions/>
  <pageMargins left="0.5" right="0.5" top="0.75" bottom="0.75" header="0.5" footer="0.5"/>
  <pageSetup horizontalDpi="600" verticalDpi="600" orientation="landscape" r:id="rId3"/>
  <headerFooter alignWithMargins="0">
    <oddHeader>&amp;CEstimated Cost &amp;D&amp;T
&amp;F</oddHeader>
  </headerFooter>
  <legacyDrawing r:id="rId2"/>
</worksheet>
</file>

<file path=xl/worksheets/sheet15.xml><?xml version="1.0" encoding="utf-8"?>
<worksheet xmlns="http://schemas.openxmlformats.org/spreadsheetml/2006/main" xmlns:r="http://schemas.openxmlformats.org/officeDocument/2006/relationships">
  <dimension ref="A1:AC58"/>
  <sheetViews>
    <sheetView workbookViewId="0" topLeftCell="A1">
      <selection activeCell="I7" sqref="I7:I15"/>
    </sheetView>
  </sheetViews>
  <sheetFormatPr defaultColWidth="9.140625" defaultRowHeight="12.75"/>
  <cols>
    <col min="1" max="1" width="15.421875" style="346" customWidth="1"/>
    <col min="2" max="2" width="19.8515625" style="346" bestFit="1" customWidth="1"/>
    <col min="3" max="3" width="10.57421875" style="346" customWidth="1"/>
    <col min="4" max="4" width="11.28125" style="346" bestFit="1" customWidth="1"/>
    <col min="5" max="5" width="8.00390625" style="346" customWidth="1"/>
    <col min="6" max="6" width="18.140625" style="346" customWidth="1"/>
    <col min="7" max="7" width="9.00390625" style="346" bestFit="1" customWidth="1"/>
    <col min="8" max="8" width="11.140625" style="346" customWidth="1"/>
    <col min="9" max="9" width="11.421875" style="346" customWidth="1"/>
    <col min="10" max="10" width="7.8515625" style="346" customWidth="1"/>
    <col min="11" max="11" width="27.00390625" style="346" bestFit="1" customWidth="1"/>
    <col min="12" max="12" width="9.00390625" style="346" bestFit="1" customWidth="1"/>
    <col min="13" max="13" width="10.28125" style="346" customWidth="1"/>
    <col min="14" max="14" width="8.421875" style="346" customWidth="1"/>
    <col min="15" max="15" width="8.57421875" style="346" customWidth="1"/>
    <col min="16" max="16" width="10.140625" style="346" bestFit="1" customWidth="1"/>
    <col min="17" max="17" width="8.140625" style="346" customWidth="1"/>
    <col min="18" max="18" width="10.140625" style="346" bestFit="1" customWidth="1"/>
    <col min="19" max="19" width="8.8515625" style="346" customWidth="1"/>
    <col min="20" max="20" width="7.8515625" style="346" customWidth="1"/>
    <col min="21" max="21" width="8.28125" style="346" customWidth="1"/>
    <col min="22" max="22" width="10.140625" style="346" bestFit="1" customWidth="1"/>
    <col min="23" max="23" width="9.8515625" style="346" customWidth="1"/>
    <col min="24" max="24" width="10.140625" style="346" bestFit="1" customWidth="1"/>
    <col min="25" max="25" width="10.28125" style="346" customWidth="1"/>
    <col min="26" max="26" width="10.140625" style="346" bestFit="1" customWidth="1"/>
    <col min="27" max="27" width="10.00390625" style="346" customWidth="1"/>
    <col min="28" max="28" width="10.140625" style="346" bestFit="1" customWidth="1"/>
    <col min="29" max="29" width="9.421875" style="346" customWidth="1"/>
    <col min="30" max="30" width="13.00390625" style="346" customWidth="1"/>
    <col min="31" max="16384" width="9.140625" style="346" customWidth="1"/>
  </cols>
  <sheetData>
    <row r="1" spans="1:11" ht="12.75">
      <c r="A1" s="348"/>
      <c r="B1" s="414" t="s">
        <v>227</v>
      </c>
      <c r="C1" s="414"/>
      <c r="D1" s="348"/>
      <c r="E1" s="348"/>
      <c r="F1" s="350"/>
      <c r="J1" s="348"/>
      <c r="K1" s="350"/>
    </row>
    <row r="2" spans="1:11" ht="12.75">
      <c r="A2" s="348" t="s">
        <v>217</v>
      </c>
      <c r="B2" s="349"/>
      <c r="C2" s="349"/>
      <c r="D2" s="348"/>
      <c r="E2" s="348"/>
      <c r="F2" s="350" t="s">
        <v>217</v>
      </c>
      <c r="J2" s="348"/>
      <c r="K2" s="350" t="s">
        <v>217</v>
      </c>
    </row>
    <row r="3" spans="1:11" ht="12.75">
      <c r="A3" s="348" t="s">
        <v>231</v>
      </c>
      <c r="B3" s="349"/>
      <c r="C3" s="349"/>
      <c r="D3" s="348"/>
      <c r="E3" s="348"/>
      <c r="F3" s="350" t="s">
        <v>408</v>
      </c>
      <c r="J3" s="348"/>
      <c r="K3" s="350" t="s">
        <v>409</v>
      </c>
    </row>
    <row r="4" spans="1:11" ht="12.75">
      <c r="A4" s="348"/>
      <c r="B4" s="349"/>
      <c r="C4" s="349"/>
      <c r="D4" s="348"/>
      <c r="E4" s="348"/>
      <c r="F4" s="350"/>
      <c r="J4" s="348"/>
      <c r="K4" s="350" t="s">
        <v>410</v>
      </c>
    </row>
    <row r="5" spans="1:29" s="349" customFormat="1" ht="12.75">
      <c r="A5" s="349" t="s">
        <v>230</v>
      </c>
      <c r="B5" s="349" t="s">
        <v>228</v>
      </c>
      <c r="C5" s="349" t="s">
        <v>229</v>
      </c>
      <c r="D5" s="351"/>
      <c r="E5" s="351"/>
      <c r="J5" s="351"/>
      <c r="O5" s="351"/>
      <c r="P5" s="351"/>
      <c r="Q5" s="351"/>
      <c r="R5" s="351"/>
      <c r="S5" s="351"/>
      <c r="T5" s="351"/>
      <c r="U5" s="351"/>
      <c r="V5" s="351"/>
      <c r="W5" s="351"/>
      <c r="X5" s="351"/>
      <c r="Y5" s="351"/>
      <c r="Z5" s="351"/>
      <c r="AA5" s="351"/>
      <c r="AB5" s="351"/>
      <c r="AC5" s="351"/>
    </row>
    <row r="6" spans="1:29" s="348" customFormat="1" ht="12.75">
      <c r="A6" s="352">
        <v>41057</v>
      </c>
      <c r="B6" s="357">
        <v>408</v>
      </c>
      <c r="C6" s="358">
        <v>15</v>
      </c>
      <c r="D6" s="359">
        <f>SUM(B6*C6)</f>
        <v>6120</v>
      </c>
      <c r="E6" s="353"/>
      <c r="F6" s="351" t="s">
        <v>232</v>
      </c>
      <c r="G6" s="349" t="s">
        <v>228</v>
      </c>
      <c r="H6" s="349" t="s">
        <v>229</v>
      </c>
      <c r="I6" s="350"/>
      <c r="J6" s="353"/>
      <c r="K6" s="351" t="s">
        <v>402</v>
      </c>
      <c r="L6" s="349" t="s">
        <v>228</v>
      </c>
      <c r="M6" s="349" t="s">
        <v>229</v>
      </c>
      <c r="N6" s="350"/>
      <c r="O6" s="350"/>
      <c r="P6" s="353"/>
      <c r="Q6" s="350"/>
      <c r="R6" s="353"/>
      <c r="S6" s="350"/>
      <c r="T6" s="353"/>
      <c r="U6" s="350"/>
      <c r="V6" s="353"/>
      <c r="W6" s="350"/>
      <c r="X6" s="353"/>
      <c r="Y6" s="350"/>
      <c r="Z6" s="353"/>
      <c r="AA6" s="350"/>
      <c r="AB6" s="353"/>
      <c r="AC6" s="350"/>
    </row>
    <row r="7" spans="1:14" ht="12.75">
      <c r="A7" s="354">
        <v>41058</v>
      </c>
      <c r="B7" s="357">
        <v>408</v>
      </c>
      <c r="C7" s="358">
        <v>15</v>
      </c>
      <c r="D7" s="359">
        <f>SUM(B7*C7)</f>
        <v>6120</v>
      </c>
      <c r="F7" s="355">
        <v>41058</v>
      </c>
      <c r="G7" s="365">
        <v>455.59</v>
      </c>
      <c r="H7" s="346">
        <v>12.5</v>
      </c>
      <c r="I7" s="364">
        <f>SUM(G7*H7)</f>
        <v>5694.875</v>
      </c>
      <c r="K7" s="355"/>
      <c r="L7" s="365"/>
      <c r="N7" s="356">
        <f aca="true" t="shared" si="0" ref="N7:N15">SUM(L7*M7)</f>
        <v>0</v>
      </c>
    </row>
    <row r="8" spans="1:14" ht="12.75">
      <c r="A8" s="354">
        <v>41059</v>
      </c>
      <c r="B8" s="357">
        <v>408</v>
      </c>
      <c r="C8" s="358">
        <v>13</v>
      </c>
      <c r="D8" s="359">
        <f>SUM(B8*C8)</f>
        <v>5304</v>
      </c>
      <c r="F8" s="354">
        <v>41059</v>
      </c>
      <c r="G8" s="365">
        <v>455.59</v>
      </c>
      <c r="H8" s="346">
        <v>15</v>
      </c>
      <c r="I8" s="364">
        <f>SUM(G8*H8)</f>
        <v>6833.849999999999</v>
      </c>
      <c r="K8" s="354"/>
      <c r="L8" s="365"/>
      <c r="N8" s="356">
        <f t="shared" si="0"/>
        <v>0</v>
      </c>
    </row>
    <row r="9" spans="1:14" ht="12.75">
      <c r="A9" s="354">
        <v>41060</v>
      </c>
      <c r="B9" s="357">
        <v>408</v>
      </c>
      <c r="C9" s="358">
        <v>12</v>
      </c>
      <c r="D9" s="359">
        <f>SUM(B9*C9)</f>
        <v>4896</v>
      </c>
      <c r="F9" s="354">
        <v>41060</v>
      </c>
      <c r="G9" s="365">
        <v>455.59</v>
      </c>
      <c r="H9" s="346">
        <v>13</v>
      </c>
      <c r="I9" s="364">
        <f>SUM(G9*H9)</f>
        <v>5922.67</v>
      </c>
      <c r="K9" s="354"/>
      <c r="L9" s="365"/>
      <c r="N9" s="356">
        <f t="shared" si="0"/>
        <v>0</v>
      </c>
    </row>
    <row r="10" spans="1:14" ht="12.75">
      <c r="A10" s="354">
        <v>41061</v>
      </c>
      <c r="B10" s="357">
        <v>408</v>
      </c>
      <c r="C10" s="358">
        <v>12</v>
      </c>
      <c r="D10" s="359">
        <f>SUM(B10*C10)</f>
        <v>4896</v>
      </c>
      <c r="F10" s="354">
        <v>41061</v>
      </c>
      <c r="G10" s="365">
        <v>455.59</v>
      </c>
      <c r="H10" s="346">
        <v>12</v>
      </c>
      <c r="I10" s="364">
        <f>SUM(G10*H10)</f>
        <v>5467.08</v>
      </c>
      <c r="K10" s="354"/>
      <c r="L10" s="365"/>
      <c r="N10" s="356">
        <f t="shared" si="0"/>
        <v>0</v>
      </c>
    </row>
    <row r="11" spans="1:14" ht="12.75">
      <c r="A11" s="354">
        <v>41062</v>
      </c>
      <c r="B11" s="357">
        <v>408</v>
      </c>
      <c r="C11" s="358"/>
      <c r="D11" s="359"/>
      <c r="F11" s="354">
        <v>41062</v>
      </c>
      <c r="G11" s="365">
        <v>455.59</v>
      </c>
      <c r="H11" s="346">
        <v>13</v>
      </c>
      <c r="I11" s="364">
        <f>SUM(G11*H11)</f>
        <v>5922.67</v>
      </c>
      <c r="K11" s="354">
        <v>41062</v>
      </c>
      <c r="L11" s="365">
        <v>370.5</v>
      </c>
      <c r="M11" s="346">
        <v>13</v>
      </c>
      <c r="N11" s="356">
        <f t="shared" si="0"/>
        <v>4816.5</v>
      </c>
    </row>
    <row r="12" spans="1:14" ht="12.75">
      <c r="A12" s="354">
        <v>41063</v>
      </c>
      <c r="B12" s="357">
        <v>408</v>
      </c>
      <c r="C12" s="347"/>
      <c r="D12" s="347"/>
      <c r="F12" s="354">
        <v>41063</v>
      </c>
      <c r="G12" s="365">
        <v>455.59</v>
      </c>
      <c r="I12" s="364"/>
      <c r="K12" s="354">
        <v>41063</v>
      </c>
      <c r="L12" s="365"/>
      <c r="N12" s="356">
        <f t="shared" si="0"/>
        <v>0</v>
      </c>
    </row>
    <row r="13" spans="1:14" ht="12.75">
      <c r="A13" s="354">
        <v>41064</v>
      </c>
      <c r="B13" s="357">
        <v>408</v>
      </c>
      <c r="C13" s="347"/>
      <c r="D13" s="347"/>
      <c r="F13" s="354">
        <v>41064</v>
      </c>
      <c r="G13" s="365">
        <v>455.59</v>
      </c>
      <c r="I13" s="364"/>
      <c r="K13" s="354">
        <v>41064</v>
      </c>
      <c r="L13" s="365"/>
      <c r="N13" s="356">
        <f t="shared" si="0"/>
        <v>0</v>
      </c>
    </row>
    <row r="14" spans="1:14" ht="12.75">
      <c r="A14" s="354">
        <v>41065</v>
      </c>
      <c r="B14" s="357">
        <v>408</v>
      </c>
      <c r="C14" s="347"/>
      <c r="D14" s="347"/>
      <c r="F14" s="354">
        <v>41065</v>
      </c>
      <c r="G14" s="365">
        <v>455.59</v>
      </c>
      <c r="I14" s="364"/>
      <c r="K14" s="354">
        <v>41065</v>
      </c>
      <c r="L14" s="365"/>
      <c r="N14" s="356">
        <f t="shared" si="0"/>
        <v>0</v>
      </c>
    </row>
    <row r="15" spans="1:14" ht="12.75">
      <c r="A15" s="354">
        <v>41066</v>
      </c>
      <c r="B15" s="357">
        <v>408</v>
      </c>
      <c r="C15" s="347"/>
      <c r="D15" s="347"/>
      <c r="F15" s="354">
        <v>41066</v>
      </c>
      <c r="G15" s="365">
        <v>455.59</v>
      </c>
      <c r="I15" s="364"/>
      <c r="K15" s="354">
        <v>41066</v>
      </c>
      <c r="L15" s="365"/>
      <c r="N15" s="356">
        <f t="shared" si="0"/>
        <v>0</v>
      </c>
    </row>
    <row r="16" spans="1:16" ht="12.75">
      <c r="A16" s="354"/>
      <c r="B16" s="347"/>
      <c r="C16" s="347"/>
      <c r="D16" s="347">
        <f>SUM(D6:D15)</f>
        <v>27336</v>
      </c>
      <c r="I16" s="356">
        <f>SUM(I7:I15)</f>
        <v>29841.144999999997</v>
      </c>
      <c r="N16" s="356">
        <f>SUM(N7:N15)</f>
        <v>4816.5</v>
      </c>
      <c r="P16" s="356">
        <f>SUM(N16,I16,D16)</f>
        <v>61993.645</v>
      </c>
    </row>
    <row r="17" spans="1:4" ht="12.75">
      <c r="A17" s="354"/>
      <c r="B17" s="347"/>
      <c r="C17" s="347"/>
      <c r="D17" s="347"/>
    </row>
    <row r="18" spans="2:14" ht="12.75">
      <c r="B18" s="346" t="s">
        <v>50</v>
      </c>
      <c r="C18" s="346" t="s">
        <v>311</v>
      </c>
      <c r="D18" s="366" t="s">
        <v>313</v>
      </c>
      <c r="F18" s="346" t="s">
        <v>50</v>
      </c>
      <c r="G18" s="346" t="s">
        <v>311</v>
      </c>
      <c r="H18" s="346" t="s">
        <v>313</v>
      </c>
      <c r="K18" s="346" t="s">
        <v>50</v>
      </c>
      <c r="L18" s="346" t="s">
        <v>228</v>
      </c>
      <c r="N18" s="346" t="s">
        <v>313</v>
      </c>
    </row>
    <row r="19" spans="1:13" ht="12.75">
      <c r="A19" s="346">
        <v>1</v>
      </c>
      <c r="B19" s="346" t="s">
        <v>320</v>
      </c>
      <c r="C19" s="364">
        <v>23.04</v>
      </c>
      <c r="D19" s="366" t="s">
        <v>314</v>
      </c>
      <c r="E19" s="346">
        <v>1</v>
      </c>
      <c r="F19" s="346" t="s">
        <v>312</v>
      </c>
      <c r="G19" s="364">
        <v>23.04</v>
      </c>
      <c r="H19" s="346" t="s">
        <v>314</v>
      </c>
      <c r="J19" s="346">
        <v>1</v>
      </c>
      <c r="K19" s="346" t="s">
        <v>411</v>
      </c>
      <c r="L19" s="364">
        <v>24</v>
      </c>
      <c r="M19" s="346" t="s">
        <v>412</v>
      </c>
    </row>
    <row r="20" spans="1:13" ht="12.75">
      <c r="A20" s="346">
        <v>2</v>
      </c>
      <c r="B20" s="346" t="s">
        <v>321</v>
      </c>
      <c r="C20" s="364">
        <v>21.04</v>
      </c>
      <c r="D20" s="366" t="s">
        <v>315</v>
      </c>
      <c r="E20" s="346">
        <v>2</v>
      </c>
      <c r="F20" s="346" t="s">
        <v>340</v>
      </c>
      <c r="G20" s="364">
        <v>21.04</v>
      </c>
      <c r="H20" s="346" t="s">
        <v>315</v>
      </c>
      <c r="J20" s="346">
        <v>2</v>
      </c>
      <c r="K20" s="346" t="s">
        <v>413</v>
      </c>
      <c r="L20" s="364">
        <v>14.71</v>
      </c>
      <c r="M20" s="346" t="s">
        <v>432</v>
      </c>
    </row>
    <row r="21" spans="1:13" ht="12.75">
      <c r="A21" s="346">
        <v>3</v>
      </c>
      <c r="B21" s="346" t="s">
        <v>322</v>
      </c>
      <c r="C21" s="364">
        <v>21.04</v>
      </c>
      <c r="D21" s="366" t="s">
        <v>315</v>
      </c>
      <c r="E21" s="346">
        <v>3</v>
      </c>
      <c r="F21" s="346" t="s">
        <v>341</v>
      </c>
      <c r="G21" s="364">
        <v>31.16</v>
      </c>
      <c r="H21" s="346" t="s">
        <v>316</v>
      </c>
      <c r="J21" s="346">
        <v>3</v>
      </c>
      <c r="K21" s="346" t="s">
        <v>414</v>
      </c>
      <c r="L21" s="364">
        <v>12.41</v>
      </c>
      <c r="M21" s="346" t="s">
        <v>432</v>
      </c>
    </row>
    <row r="22" spans="1:13" ht="12.75">
      <c r="A22" s="346">
        <v>4</v>
      </c>
      <c r="B22" s="346" t="s">
        <v>323</v>
      </c>
      <c r="C22" s="364">
        <v>21.04</v>
      </c>
      <c r="D22" s="366" t="s">
        <v>315</v>
      </c>
      <c r="E22" s="346">
        <v>4</v>
      </c>
      <c r="F22" s="346" t="s">
        <v>342</v>
      </c>
      <c r="G22" s="364">
        <v>31.16</v>
      </c>
      <c r="H22" s="346" t="s">
        <v>316</v>
      </c>
      <c r="J22" s="346">
        <v>4</v>
      </c>
      <c r="K22" s="346" t="s">
        <v>415</v>
      </c>
      <c r="L22" s="364">
        <v>11.95</v>
      </c>
      <c r="M22" s="346" t="s">
        <v>432</v>
      </c>
    </row>
    <row r="23" spans="1:13" ht="12.75">
      <c r="A23" s="346">
        <v>5</v>
      </c>
      <c r="B23" s="346" t="s">
        <v>324</v>
      </c>
      <c r="C23" s="364">
        <v>23.04</v>
      </c>
      <c r="D23" s="366" t="s">
        <v>314</v>
      </c>
      <c r="E23" s="346">
        <v>5</v>
      </c>
      <c r="F23" s="346" t="s">
        <v>343</v>
      </c>
      <c r="G23" s="364">
        <v>21.04</v>
      </c>
      <c r="H23" s="346" t="s">
        <v>315</v>
      </c>
      <c r="J23" s="346">
        <v>5</v>
      </c>
      <c r="K23" s="346" t="s">
        <v>416</v>
      </c>
      <c r="L23" s="364">
        <v>17.4</v>
      </c>
      <c r="M23" s="346" t="s">
        <v>432</v>
      </c>
    </row>
    <row r="24" spans="1:13" ht="12.75">
      <c r="A24" s="346">
        <v>6</v>
      </c>
      <c r="B24" s="346" t="s">
        <v>325</v>
      </c>
      <c r="C24" s="364">
        <v>23.04</v>
      </c>
      <c r="D24" s="366" t="s">
        <v>314</v>
      </c>
      <c r="E24" s="346">
        <v>6</v>
      </c>
      <c r="F24" s="346" t="s">
        <v>344</v>
      </c>
      <c r="G24" s="364">
        <v>21.01</v>
      </c>
      <c r="H24" s="346" t="s">
        <v>315</v>
      </c>
      <c r="J24" s="346">
        <v>6</v>
      </c>
      <c r="K24" s="346" t="s">
        <v>417</v>
      </c>
      <c r="L24" s="364">
        <v>17.69</v>
      </c>
      <c r="M24" s="346" t="s">
        <v>432</v>
      </c>
    </row>
    <row r="25" spans="1:13" ht="12.75">
      <c r="A25" s="346">
        <v>7</v>
      </c>
      <c r="B25" s="346" t="s">
        <v>326</v>
      </c>
      <c r="C25" s="364">
        <v>23.04</v>
      </c>
      <c r="D25" s="366" t="s">
        <v>314</v>
      </c>
      <c r="E25" s="346">
        <v>7</v>
      </c>
      <c r="F25" s="346" t="s">
        <v>345</v>
      </c>
      <c r="G25" s="364">
        <v>31.16</v>
      </c>
      <c r="H25" s="346" t="s">
        <v>316</v>
      </c>
      <c r="J25" s="346">
        <v>7</v>
      </c>
      <c r="K25" s="346" t="s">
        <v>418</v>
      </c>
      <c r="L25" s="364">
        <v>12.41</v>
      </c>
      <c r="M25" s="346" t="s">
        <v>432</v>
      </c>
    </row>
    <row r="26" spans="1:13" ht="12.75">
      <c r="A26" s="346">
        <v>8</v>
      </c>
      <c r="B26" s="346" t="s">
        <v>327</v>
      </c>
      <c r="C26" s="364">
        <v>17.4</v>
      </c>
      <c r="D26" s="366" t="s">
        <v>317</v>
      </c>
      <c r="E26" s="346">
        <v>8</v>
      </c>
      <c r="F26" s="346" t="s">
        <v>346</v>
      </c>
      <c r="G26" s="364">
        <v>17.4</v>
      </c>
      <c r="H26" s="346" t="s">
        <v>317</v>
      </c>
      <c r="J26" s="346">
        <v>8</v>
      </c>
      <c r="K26" s="346" t="s">
        <v>419</v>
      </c>
      <c r="L26" s="364">
        <v>25.46</v>
      </c>
      <c r="M26" s="346" t="s">
        <v>433</v>
      </c>
    </row>
    <row r="27" spans="1:13" ht="12.75">
      <c r="A27" s="346">
        <v>9</v>
      </c>
      <c r="B27" s="346" t="s">
        <v>328</v>
      </c>
      <c r="C27" s="364">
        <v>17.4</v>
      </c>
      <c r="D27" s="366" t="s">
        <v>317</v>
      </c>
      <c r="E27" s="346">
        <v>9</v>
      </c>
      <c r="F27" s="346" t="s">
        <v>347</v>
      </c>
      <c r="G27" s="364">
        <v>17.4</v>
      </c>
      <c r="H27" s="346" t="s">
        <v>317</v>
      </c>
      <c r="J27" s="346">
        <v>9</v>
      </c>
      <c r="K27" s="346" t="s">
        <v>420</v>
      </c>
      <c r="L27" s="364">
        <v>14.7</v>
      </c>
      <c r="M27" s="346" t="s">
        <v>433</v>
      </c>
    </row>
    <row r="28" spans="1:13" ht="12.75">
      <c r="A28" s="346">
        <v>10</v>
      </c>
      <c r="B28" s="346" t="s">
        <v>329</v>
      </c>
      <c r="C28" s="364">
        <v>19.2</v>
      </c>
      <c r="D28" s="366" t="s">
        <v>317</v>
      </c>
      <c r="E28" s="346">
        <v>10</v>
      </c>
      <c r="F28" s="346" t="s">
        <v>348</v>
      </c>
      <c r="G28" s="364">
        <v>19.2</v>
      </c>
      <c r="H28" s="346" t="s">
        <v>317</v>
      </c>
      <c r="J28" s="346">
        <v>10</v>
      </c>
      <c r="K28" s="346" t="s">
        <v>421</v>
      </c>
      <c r="L28" s="364">
        <v>15</v>
      </c>
      <c r="M28" s="346" t="s">
        <v>433</v>
      </c>
    </row>
    <row r="29" spans="1:13" ht="12.75">
      <c r="A29" s="346">
        <v>11</v>
      </c>
      <c r="B29" s="346" t="s">
        <v>330</v>
      </c>
      <c r="C29" s="364">
        <v>19.2</v>
      </c>
      <c r="D29" s="366" t="s">
        <v>317</v>
      </c>
      <c r="E29" s="346">
        <v>11</v>
      </c>
      <c r="F29" s="346" t="s">
        <v>349</v>
      </c>
      <c r="G29" s="364">
        <v>19.2</v>
      </c>
      <c r="H29" s="346" t="s">
        <v>318</v>
      </c>
      <c r="J29" s="346">
        <v>11</v>
      </c>
      <c r="K29" s="346" t="s">
        <v>422</v>
      </c>
      <c r="L29" s="364">
        <v>13.4</v>
      </c>
      <c r="M29" s="346" t="s">
        <v>433</v>
      </c>
    </row>
    <row r="30" spans="1:13" ht="12.75">
      <c r="A30" s="346">
        <v>12</v>
      </c>
      <c r="B30" s="346" t="s">
        <v>331</v>
      </c>
      <c r="C30" s="364">
        <v>31.16</v>
      </c>
      <c r="D30" s="366" t="s">
        <v>317</v>
      </c>
      <c r="E30" s="346">
        <v>12</v>
      </c>
      <c r="F30" s="346" t="s">
        <v>350</v>
      </c>
      <c r="G30" s="364">
        <v>31.16</v>
      </c>
      <c r="H30" s="346" t="s">
        <v>318</v>
      </c>
      <c r="J30" s="346">
        <v>12</v>
      </c>
      <c r="K30" s="346" t="s">
        <v>423</v>
      </c>
      <c r="L30" s="364">
        <v>17.5</v>
      </c>
      <c r="M30" s="346" t="s">
        <v>434</v>
      </c>
    </row>
    <row r="31" spans="1:13" ht="12.75">
      <c r="A31" s="346">
        <v>13</v>
      </c>
      <c r="B31" s="346" t="s">
        <v>332</v>
      </c>
      <c r="C31" s="364">
        <v>17.4</v>
      </c>
      <c r="D31" s="366" t="s">
        <v>317</v>
      </c>
      <c r="E31" s="346">
        <v>13</v>
      </c>
      <c r="F31" s="346" t="s">
        <v>351</v>
      </c>
      <c r="G31" s="364">
        <v>17.4</v>
      </c>
      <c r="H31" s="346" t="s">
        <v>316</v>
      </c>
      <c r="J31" s="346">
        <v>13</v>
      </c>
      <c r="K31" s="346" t="s">
        <v>424</v>
      </c>
      <c r="L31" s="364">
        <v>26.5</v>
      </c>
      <c r="M31" s="346" t="s">
        <v>434</v>
      </c>
    </row>
    <row r="32" spans="1:13" ht="12.75">
      <c r="A32" s="346">
        <v>14</v>
      </c>
      <c r="B32" s="346" t="s">
        <v>333</v>
      </c>
      <c r="C32" s="364">
        <v>17.4</v>
      </c>
      <c r="D32" s="366" t="s">
        <v>317</v>
      </c>
      <c r="E32" s="346">
        <v>14</v>
      </c>
      <c r="F32" s="346" t="s">
        <v>352</v>
      </c>
      <c r="G32" s="364">
        <v>17.4</v>
      </c>
      <c r="H32" s="346" t="s">
        <v>317</v>
      </c>
      <c r="J32" s="346">
        <v>14</v>
      </c>
      <c r="K32" s="346" t="s">
        <v>425</v>
      </c>
      <c r="L32" s="364">
        <v>26.12</v>
      </c>
      <c r="M32" s="346" t="s">
        <v>434</v>
      </c>
    </row>
    <row r="33" spans="1:13" ht="12.75">
      <c r="A33" s="346">
        <v>15</v>
      </c>
      <c r="B33" s="346" t="s">
        <v>334</v>
      </c>
      <c r="C33" s="364">
        <v>17.4</v>
      </c>
      <c r="D33" s="366" t="s">
        <v>317</v>
      </c>
      <c r="E33" s="346">
        <v>15</v>
      </c>
      <c r="F33" s="346" t="s">
        <v>353</v>
      </c>
      <c r="G33" s="364">
        <v>17.4</v>
      </c>
      <c r="H33" s="346" t="s">
        <v>317</v>
      </c>
      <c r="J33" s="346">
        <v>15</v>
      </c>
      <c r="K33" s="346" t="s">
        <v>426</v>
      </c>
      <c r="L33" s="364">
        <v>17.5</v>
      </c>
      <c r="M33" s="346" t="s">
        <v>435</v>
      </c>
    </row>
    <row r="34" spans="1:13" ht="12.75">
      <c r="A34" s="346">
        <v>16</v>
      </c>
      <c r="B34" s="346" t="s">
        <v>335</v>
      </c>
      <c r="C34" s="364">
        <v>17.4</v>
      </c>
      <c r="D34" s="366" t="s">
        <v>317</v>
      </c>
      <c r="E34" s="346">
        <v>16</v>
      </c>
      <c r="F34" s="346" t="s">
        <v>354</v>
      </c>
      <c r="G34" s="364">
        <v>17.4</v>
      </c>
      <c r="H34" s="346" t="s">
        <v>317</v>
      </c>
      <c r="J34" s="346">
        <v>16</v>
      </c>
      <c r="K34" s="346" t="s">
        <v>427</v>
      </c>
      <c r="L34" s="364">
        <v>23.04</v>
      </c>
      <c r="M34" s="346" t="s">
        <v>435</v>
      </c>
    </row>
    <row r="35" spans="1:13" ht="12.75">
      <c r="A35" s="346">
        <v>17</v>
      </c>
      <c r="B35" s="346" t="s">
        <v>336</v>
      </c>
      <c r="C35" s="364">
        <v>17.4</v>
      </c>
      <c r="D35" s="366" t="s">
        <v>317</v>
      </c>
      <c r="E35" s="346">
        <v>17</v>
      </c>
      <c r="F35" s="346" t="s">
        <v>355</v>
      </c>
      <c r="G35" s="364">
        <v>17.4</v>
      </c>
      <c r="H35" s="346" t="s">
        <v>317</v>
      </c>
      <c r="J35" s="346">
        <v>17</v>
      </c>
      <c r="K35" s="346" t="s">
        <v>428</v>
      </c>
      <c r="L35" s="364">
        <v>13.43</v>
      </c>
      <c r="M35" s="346" t="s">
        <v>435</v>
      </c>
    </row>
    <row r="36" spans="1:13" ht="12.75">
      <c r="A36" s="346">
        <v>18</v>
      </c>
      <c r="B36" s="346" t="s">
        <v>337</v>
      </c>
      <c r="C36" s="364">
        <v>19.2</v>
      </c>
      <c r="D36" s="366" t="s">
        <v>317</v>
      </c>
      <c r="E36" s="346">
        <v>18</v>
      </c>
      <c r="F36" s="346" t="s">
        <v>356</v>
      </c>
      <c r="G36" s="364">
        <v>19.2</v>
      </c>
      <c r="H36" s="346" t="s">
        <v>318</v>
      </c>
      <c r="J36" s="346">
        <v>18</v>
      </c>
      <c r="K36" s="346" t="s">
        <v>429</v>
      </c>
      <c r="L36" s="364">
        <v>17.4</v>
      </c>
      <c r="M36" s="346" t="s">
        <v>432</v>
      </c>
    </row>
    <row r="37" spans="1:13" ht="12.75">
      <c r="A37" s="346">
        <v>19</v>
      </c>
      <c r="B37" s="346" t="s">
        <v>338</v>
      </c>
      <c r="C37" s="364">
        <v>25.08</v>
      </c>
      <c r="D37" s="366" t="s">
        <v>317</v>
      </c>
      <c r="E37" s="346">
        <v>19</v>
      </c>
      <c r="F37" s="346" t="s">
        <v>357</v>
      </c>
      <c r="G37" s="364">
        <v>25.08</v>
      </c>
      <c r="H37" s="346" t="s">
        <v>319</v>
      </c>
      <c r="J37" s="346">
        <v>19</v>
      </c>
      <c r="K37" s="346" t="s">
        <v>430</v>
      </c>
      <c r="L37" s="364">
        <v>11.95</v>
      </c>
      <c r="M37" s="346" t="s">
        <v>432</v>
      </c>
    </row>
    <row r="38" spans="1:13" ht="12.75">
      <c r="A38" s="346">
        <v>20</v>
      </c>
      <c r="B38" s="346" t="s">
        <v>339</v>
      </c>
      <c r="C38" s="364">
        <v>17.4</v>
      </c>
      <c r="D38" s="366" t="s">
        <v>317</v>
      </c>
      <c r="E38" s="346">
        <v>20</v>
      </c>
      <c r="F38" s="346" t="s">
        <v>358</v>
      </c>
      <c r="G38" s="364">
        <v>17.4</v>
      </c>
      <c r="H38" s="346" t="s">
        <v>317</v>
      </c>
      <c r="J38" s="346">
        <v>20</v>
      </c>
      <c r="K38" s="346" t="s">
        <v>431</v>
      </c>
      <c r="L38" s="364">
        <v>38</v>
      </c>
      <c r="M38" s="346" t="s">
        <v>433</v>
      </c>
    </row>
    <row r="39" spans="3:12" ht="12.75">
      <c r="C39" s="364"/>
      <c r="D39" s="366"/>
      <c r="E39" s="346">
        <v>21</v>
      </c>
      <c r="F39" s="346" t="s">
        <v>359</v>
      </c>
      <c r="G39" s="364">
        <v>23.04</v>
      </c>
      <c r="H39" s="346" t="s">
        <v>314</v>
      </c>
      <c r="L39" s="364"/>
    </row>
    <row r="40" ht="12.75">
      <c r="D40" s="347"/>
    </row>
    <row r="41" spans="3:12" ht="12.75">
      <c r="C41" s="364">
        <f>SUM(C19:C40)</f>
        <v>408.3199999999998</v>
      </c>
      <c r="D41" s="347"/>
      <c r="G41" s="364">
        <f>SUM(G19:G40)</f>
        <v>455.6899999999998</v>
      </c>
      <c r="L41" s="364">
        <f>SUM(L19:L40)</f>
        <v>370.57</v>
      </c>
    </row>
    <row r="42" spans="2:4" ht="12.75">
      <c r="B42" s="347"/>
      <c r="C42" s="347"/>
      <c r="D42" s="347"/>
    </row>
    <row r="43" spans="2:4" ht="12.75">
      <c r="B43" s="347"/>
      <c r="C43" s="347"/>
      <c r="D43" s="347"/>
    </row>
    <row r="44" spans="2:4" ht="12.75">
      <c r="B44" s="347"/>
      <c r="C44" s="347"/>
      <c r="D44" s="347"/>
    </row>
    <row r="45" spans="2:4" ht="12.75">
      <c r="B45" s="347"/>
      <c r="C45" s="347"/>
      <c r="D45" s="347"/>
    </row>
    <row r="46" spans="2:4" ht="12.75">
      <c r="B46" s="347"/>
      <c r="C46" s="347"/>
      <c r="D46" s="347"/>
    </row>
    <row r="47" spans="2:4" ht="12.75">
      <c r="B47" s="347"/>
      <c r="C47" s="347"/>
      <c r="D47" s="347"/>
    </row>
    <row r="48" spans="2:4" ht="12.75">
      <c r="B48" s="347"/>
      <c r="C48" s="347"/>
      <c r="D48" s="347"/>
    </row>
    <row r="49" spans="2:4" ht="12.75">
      <c r="B49" s="347"/>
      <c r="C49" s="347"/>
      <c r="D49" s="347"/>
    </row>
    <row r="50" spans="2:4" ht="12.75">
      <c r="B50" s="347"/>
      <c r="C50" s="347"/>
      <c r="D50" s="347"/>
    </row>
    <row r="51" spans="2:4" ht="12.75">
      <c r="B51" s="347"/>
      <c r="C51" s="347"/>
      <c r="D51" s="347"/>
    </row>
    <row r="52" spans="2:4" ht="12.75">
      <c r="B52" s="347"/>
      <c r="C52" s="347"/>
      <c r="D52" s="347"/>
    </row>
    <row r="53" spans="2:4" ht="12.75">
      <c r="B53" s="347"/>
      <c r="C53" s="347"/>
      <c r="D53" s="347"/>
    </row>
    <row r="54" spans="2:4" ht="12.75">
      <c r="B54" s="347"/>
      <c r="C54" s="347"/>
      <c r="D54" s="347"/>
    </row>
    <row r="55" spans="2:4" ht="12.75">
      <c r="B55" s="347"/>
      <c r="C55" s="347"/>
      <c r="D55" s="347"/>
    </row>
    <row r="56" spans="2:4" ht="12.75">
      <c r="B56" s="347"/>
      <c r="C56" s="347"/>
      <c r="D56" s="347"/>
    </row>
    <row r="57" spans="2:4" ht="12.75">
      <c r="B57" s="347"/>
      <c r="C57" s="347"/>
      <c r="D57" s="347"/>
    </row>
    <row r="58" spans="2:4" ht="12.75">
      <c r="B58" s="347"/>
      <c r="C58" s="347"/>
      <c r="D58" s="347"/>
    </row>
  </sheetData>
  <mergeCells count="1">
    <mergeCell ref="B1:C1"/>
  </mergeCells>
  <printOptions/>
  <pageMargins left="0.5" right="0.5" top="0.75" bottom="0.75" header="0.5" footer="0.5"/>
  <pageSetup horizontalDpi="600" verticalDpi="600" orientation="landscape" r:id="rId1"/>
  <headerFooter alignWithMargins="0">
    <oddHeader>&amp;CEstimated Cost &amp;D&amp;T
&amp;F</oddHeader>
  </headerFooter>
</worksheet>
</file>

<file path=xl/worksheets/sheet16.xml><?xml version="1.0" encoding="utf-8"?>
<worksheet xmlns="http://schemas.openxmlformats.org/spreadsheetml/2006/main" xmlns:r="http://schemas.openxmlformats.org/officeDocument/2006/relationships">
  <dimension ref="A1:Z62"/>
  <sheetViews>
    <sheetView workbookViewId="0" topLeftCell="A1">
      <selection activeCell="B20" sqref="B20"/>
    </sheetView>
  </sheetViews>
  <sheetFormatPr defaultColWidth="9.140625" defaultRowHeight="12.75"/>
  <cols>
    <col min="1" max="1" width="26.7109375" style="346" bestFit="1" customWidth="1"/>
    <col min="2" max="2" width="19.8515625" style="346" bestFit="1" customWidth="1"/>
    <col min="3" max="3" width="18.140625" style="346" customWidth="1"/>
    <col min="4" max="4" width="9.00390625" style="346" bestFit="1" customWidth="1"/>
    <col min="5" max="5" width="26.7109375" style="346" bestFit="1" customWidth="1"/>
    <col min="6" max="6" width="15.421875" style="346" bestFit="1" customWidth="1"/>
    <col min="7" max="7" width="7.8515625" style="346" customWidth="1"/>
    <col min="8" max="8" width="10.28125" style="346" customWidth="1"/>
    <col min="9" max="9" width="8.00390625" style="346" customWidth="1"/>
    <col min="10" max="10" width="10.28125" style="346" customWidth="1"/>
    <col min="11" max="11" width="8.421875" style="346" customWidth="1"/>
    <col min="12" max="12" width="8.57421875" style="346" customWidth="1"/>
    <col min="13" max="13" width="10.140625" style="346" bestFit="1" customWidth="1"/>
    <col min="14" max="14" width="8.140625" style="346" customWidth="1"/>
    <col min="15" max="15" width="10.140625" style="346" bestFit="1" customWidth="1"/>
    <col min="16" max="16" width="8.8515625" style="346" customWidth="1"/>
    <col min="17" max="17" width="7.8515625" style="346" customWidth="1"/>
    <col min="18" max="18" width="8.28125" style="346" customWidth="1"/>
    <col min="19" max="19" width="10.140625" style="346" bestFit="1" customWidth="1"/>
    <col min="20" max="20" width="9.8515625" style="346" customWidth="1"/>
    <col min="21" max="21" width="10.140625" style="346" bestFit="1" customWidth="1"/>
    <col min="22" max="22" width="10.28125" style="346" customWidth="1"/>
    <col min="23" max="23" width="10.140625" style="346" bestFit="1" customWidth="1"/>
    <col min="24" max="24" width="10.00390625" style="346" customWidth="1"/>
    <col min="25" max="25" width="10.140625" style="346" bestFit="1" customWidth="1"/>
    <col min="26" max="26" width="9.421875" style="346" customWidth="1"/>
    <col min="27" max="27" width="13.00390625" style="346" customWidth="1"/>
    <col min="28" max="16384" width="9.140625" style="346" customWidth="1"/>
  </cols>
  <sheetData>
    <row r="1" spans="1:6" ht="12.75">
      <c r="A1" s="348"/>
      <c r="B1" s="349" t="s">
        <v>384</v>
      </c>
      <c r="C1" s="350"/>
      <c r="E1" s="348"/>
      <c r="F1" s="349" t="s">
        <v>384</v>
      </c>
    </row>
    <row r="2" spans="1:6" ht="12.75">
      <c r="A2" s="348" t="s">
        <v>217</v>
      </c>
      <c r="B2" s="349"/>
      <c r="C2" s="350">
        <f>SUM(8*13*16)</f>
        <v>1664</v>
      </c>
      <c r="E2" s="348" t="s">
        <v>217</v>
      </c>
      <c r="F2" s="349"/>
    </row>
    <row r="3" spans="1:6" ht="12.75">
      <c r="A3" s="348" t="s">
        <v>385</v>
      </c>
      <c r="B3" s="349"/>
      <c r="C3" s="350">
        <v>150</v>
      </c>
      <c r="E3" s="348" t="s">
        <v>389</v>
      </c>
      <c r="F3" s="349"/>
    </row>
    <row r="4" spans="1:6" ht="12.75">
      <c r="A4" s="348"/>
      <c r="B4" s="349"/>
      <c r="C4" s="350">
        <v>50</v>
      </c>
      <c r="E4" s="348"/>
      <c r="F4" s="349"/>
    </row>
    <row r="5" spans="1:26" s="349" customFormat="1" ht="12.75">
      <c r="A5" s="349" t="s">
        <v>387</v>
      </c>
      <c r="B5" s="349" t="s">
        <v>388</v>
      </c>
      <c r="C5" s="370">
        <f>SUM(C2:C4)</f>
        <v>1864</v>
      </c>
      <c r="E5" s="349" t="s">
        <v>387</v>
      </c>
      <c r="F5" s="349" t="s">
        <v>388</v>
      </c>
      <c r="G5" s="351"/>
      <c r="H5" s="351"/>
      <c r="I5" s="351"/>
      <c r="J5" s="351"/>
      <c r="K5" s="351"/>
      <c r="L5" s="351"/>
      <c r="M5" s="351"/>
      <c r="N5" s="351"/>
      <c r="O5" s="351"/>
      <c r="P5" s="351"/>
      <c r="Q5" s="351"/>
      <c r="R5" s="351"/>
      <c r="S5" s="351"/>
      <c r="T5" s="351"/>
      <c r="U5" s="351"/>
      <c r="V5" s="351"/>
      <c r="W5" s="351"/>
      <c r="X5" s="351"/>
      <c r="Y5" s="351"/>
      <c r="Z5" s="351"/>
    </row>
    <row r="6" spans="1:26" s="348" customFormat="1" ht="12.75">
      <c r="A6" s="352">
        <v>41053</v>
      </c>
      <c r="B6" s="357">
        <v>1864</v>
      </c>
      <c r="C6" s="351"/>
      <c r="D6" s="349"/>
      <c r="E6" s="372">
        <v>41053</v>
      </c>
      <c r="F6" s="350"/>
      <c r="G6" s="353"/>
      <c r="H6" s="350"/>
      <c r="I6" s="353"/>
      <c r="J6" s="350"/>
      <c r="K6" s="353"/>
      <c r="L6" s="350"/>
      <c r="M6" s="353"/>
      <c r="N6" s="350"/>
      <c r="O6" s="353"/>
      <c r="P6" s="350"/>
      <c r="Q6" s="353"/>
      <c r="R6" s="350"/>
      <c r="S6" s="353"/>
      <c r="T6" s="350"/>
      <c r="U6" s="353"/>
      <c r="V6" s="350"/>
      <c r="W6" s="353"/>
      <c r="X6" s="350"/>
      <c r="Y6" s="353"/>
      <c r="Z6" s="350"/>
    </row>
    <row r="7" spans="1:6" ht="12.75">
      <c r="A7" s="354">
        <v>41054</v>
      </c>
      <c r="B7" s="357">
        <v>1864</v>
      </c>
      <c r="C7" s="355"/>
      <c r="D7" s="365"/>
      <c r="E7" s="372">
        <v>41054</v>
      </c>
      <c r="F7" s="356"/>
    </row>
    <row r="8" spans="1:6" ht="12.75">
      <c r="A8" s="352">
        <v>41055</v>
      </c>
      <c r="B8" s="357">
        <v>1864</v>
      </c>
      <c r="C8" s="354"/>
      <c r="D8" s="365"/>
      <c r="E8" s="372">
        <v>41055</v>
      </c>
      <c r="F8" s="356"/>
    </row>
    <row r="9" spans="1:6" ht="12.75">
      <c r="A9" s="354">
        <v>41056</v>
      </c>
      <c r="B9" s="357">
        <v>1864</v>
      </c>
      <c r="C9" s="354"/>
      <c r="D9" s="365"/>
      <c r="E9" s="372">
        <v>41056</v>
      </c>
      <c r="F9" s="356"/>
    </row>
    <row r="10" spans="1:6" ht="12.75">
      <c r="A10" s="352">
        <v>41057</v>
      </c>
      <c r="B10" s="357">
        <v>1864</v>
      </c>
      <c r="C10" s="354"/>
      <c r="D10" s="365"/>
      <c r="E10" s="372">
        <v>41057</v>
      </c>
      <c r="F10" s="356"/>
    </row>
    <row r="11" spans="1:5" ht="12.75">
      <c r="A11" s="354">
        <v>41058</v>
      </c>
      <c r="B11" s="357">
        <v>1864</v>
      </c>
      <c r="C11" s="354"/>
      <c r="D11" s="365"/>
      <c r="E11" s="372">
        <v>41058</v>
      </c>
    </row>
    <row r="12" spans="1:5" ht="12.75">
      <c r="A12" s="352">
        <v>41059</v>
      </c>
      <c r="B12" s="357">
        <v>1864</v>
      </c>
      <c r="C12" s="354"/>
      <c r="D12" s="365"/>
      <c r="E12" s="372">
        <v>41059</v>
      </c>
    </row>
    <row r="13" spans="1:5" ht="12.75">
      <c r="A13" s="354">
        <v>41060</v>
      </c>
      <c r="B13" s="357">
        <v>1864</v>
      </c>
      <c r="C13" s="354"/>
      <c r="D13" s="365"/>
      <c r="E13" s="372">
        <v>41060</v>
      </c>
    </row>
    <row r="14" spans="1:5" ht="12.75">
      <c r="A14" s="352">
        <v>41061</v>
      </c>
      <c r="B14" s="357">
        <v>1864</v>
      </c>
      <c r="C14" s="354"/>
      <c r="D14" s="365"/>
      <c r="E14" s="372">
        <v>41061</v>
      </c>
    </row>
    <row r="15" spans="1:5" ht="12.75">
      <c r="A15" s="354">
        <v>41062</v>
      </c>
      <c r="B15" s="357">
        <v>1864</v>
      </c>
      <c r="C15" s="354"/>
      <c r="D15" s="365"/>
      <c r="E15" s="372">
        <v>41062</v>
      </c>
    </row>
    <row r="16" spans="1:5" ht="12.75">
      <c r="A16" s="352">
        <v>41063</v>
      </c>
      <c r="B16" s="357"/>
      <c r="C16" s="354"/>
      <c r="D16" s="365"/>
      <c r="E16" s="372">
        <v>41063</v>
      </c>
    </row>
    <row r="17" spans="1:5" ht="12.75">
      <c r="A17" s="354">
        <v>41064</v>
      </c>
      <c r="B17" s="357"/>
      <c r="C17" s="354"/>
      <c r="D17" s="365"/>
      <c r="E17" s="372">
        <v>41064</v>
      </c>
    </row>
    <row r="18" spans="1:5" ht="12.75">
      <c r="A18" s="352">
        <v>41065</v>
      </c>
      <c r="B18" s="357"/>
      <c r="C18" s="354"/>
      <c r="D18" s="365"/>
      <c r="E18" s="372">
        <v>41065</v>
      </c>
    </row>
    <row r="19" spans="1:5" ht="12.75">
      <c r="A19" s="354">
        <v>41066</v>
      </c>
      <c r="B19" s="357"/>
      <c r="C19" s="354"/>
      <c r="D19" s="365"/>
      <c r="E19" s="372">
        <v>41066</v>
      </c>
    </row>
    <row r="20" spans="1:8" ht="14.25" customHeight="1">
      <c r="A20" s="354"/>
      <c r="B20" s="371">
        <f>SUM(B6:B19)</f>
        <v>18640</v>
      </c>
      <c r="F20" s="356"/>
      <c r="H20" s="356"/>
    </row>
    <row r="21" spans="1:2" ht="12.75">
      <c r="A21" s="354"/>
      <c r="B21" s="347"/>
    </row>
    <row r="22" spans="2:5" ht="12.75">
      <c r="B22" s="346" t="s">
        <v>50</v>
      </c>
      <c r="E22" s="346" t="s">
        <v>50</v>
      </c>
    </row>
    <row r="23" spans="1:4" ht="12.75">
      <c r="A23" s="346">
        <v>1</v>
      </c>
      <c r="D23" s="373">
        <v>1</v>
      </c>
    </row>
    <row r="24" spans="1:4" ht="12.75">
      <c r="A24" s="346">
        <v>2</v>
      </c>
      <c r="D24" s="373">
        <v>2</v>
      </c>
    </row>
    <row r="25" spans="1:4" ht="12.75">
      <c r="A25" s="346">
        <v>3</v>
      </c>
      <c r="D25" s="373">
        <v>3</v>
      </c>
    </row>
    <row r="26" spans="1:4" ht="12.75">
      <c r="A26" s="346">
        <v>4</v>
      </c>
      <c r="D26" s="373">
        <v>4</v>
      </c>
    </row>
    <row r="27" spans="1:4" ht="12.75">
      <c r="A27" s="346">
        <v>5</v>
      </c>
      <c r="D27" s="373">
        <v>5</v>
      </c>
    </row>
    <row r="28" spans="1:4" ht="12.75">
      <c r="A28" s="346">
        <v>6</v>
      </c>
      <c r="D28" s="373">
        <v>6</v>
      </c>
    </row>
    <row r="29" spans="1:4" ht="12.75">
      <c r="A29" s="346">
        <v>7</v>
      </c>
      <c r="D29" s="373">
        <v>7</v>
      </c>
    </row>
    <row r="30" spans="1:4" ht="12.75">
      <c r="A30" s="346">
        <v>8</v>
      </c>
      <c r="D30" s="373">
        <v>8</v>
      </c>
    </row>
    <row r="31" spans="1:4" ht="12.75">
      <c r="A31" s="346">
        <v>9</v>
      </c>
      <c r="D31" s="373">
        <v>9</v>
      </c>
    </row>
    <row r="32" spans="1:4" ht="12.75">
      <c r="A32" s="346">
        <v>10</v>
      </c>
      <c r="D32" s="373">
        <v>10</v>
      </c>
    </row>
    <row r="33" spans="1:4" ht="12.75">
      <c r="A33" s="346">
        <v>11</v>
      </c>
      <c r="D33" s="373">
        <v>11</v>
      </c>
    </row>
    <row r="34" spans="1:4" ht="12.75">
      <c r="A34" s="346">
        <v>12</v>
      </c>
      <c r="D34" s="373">
        <v>12</v>
      </c>
    </row>
    <row r="35" spans="1:4" ht="12.75">
      <c r="A35" s="346">
        <v>13</v>
      </c>
      <c r="D35" s="373">
        <v>13</v>
      </c>
    </row>
    <row r="36" spans="1:4" ht="12.75">
      <c r="A36" s="346">
        <v>14</v>
      </c>
      <c r="D36" s="373">
        <v>14</v>
      </c>
    </row>
    <row r="37" spans="1:4" ht="12.75">
      <c r="A37" s="346">
        <v>15</v>
      </c>
      <c r="D37" s="373">
        <v>15</v>
      </c>
    </row>
    <row r="38" spans="1:4" ht="12.75">
      <c r="A38" s="346">
        <v>16</v>
      </c>
      <c r="D38" s="373">
        <v>16</v>
      </c>
    </row>
    <row r="39" spans="1:4" ht="12.75">
      <c r="A39" s="346">
        <v>17</v>
      </c>
      <c r="D39" s="373">
        <v>17</v>
      </c>
    </row>
    <row r="40" spans="1:4" ht="12.75">
      <c r="A40" s="346">
        <v>18</v>
      </c>
      <c r="D40" s="373">
        <v>18</v>
      </c>
    </row>
    <row r="41" spans="1:4" ht="12.75">
      <c r="A41" s="346">
        <v>19</v>
      </c>
      <c r="D41" s="373">
        <v>19</v>
      </c>
    </row>
    <row r="42" spans="1:4" ht="12.75">
      <c r="A42" s="346">
        <v>20</v>
      </c>
      <c r="D42" s="373">
        <v>20</v>
      </c>
    </row>
    <row r="43" ht="12.75">
      <c r="D43" s="364"/>
    </row>
    <row r="45" ht="12.75">
      <c r="D45" s="364"/>
    </row>
    <row r="46" ht="12.75">
      <c r="B46" s="347"/>
    </row>
    <row r="47" ht="12.75">
      <c r="B47" s="347"/>
    </row>
    <row r="48" ht="12.75">
      <c r="B48" s="347"/>
    </row>
    <row r="49" ht="12.75">
      <c r="B49" s="347"/>
    </row>
    <row r="50" ht="12.75">
      <c r="B50" s="347"/>
    </row>
    <row r="51" ht="12.75">
      <c r="B51" s="347"/>
    </row>
    <row r="52" ht="12.75">
      <c r="B52" s="347"/>
    </row>
    <row r="53" ht="12.75">
      <c r="B53" s="347"/>
    </row>
    <row r="54" ht="12.75">
      <c r="B54" s="347"/>
    </row>
    <row r="55" ht="12.75">
      <c r="B55" s="347"/>
    </row>
    <row r="56" ht="12.75">
      <c r="B56" s="347"/>
    </row>
    <row r="57" ht="12.75">
      <c r="B57" s="347"/>
    </row>
    <row r="58" ht="12.75">
      <c r="B58" s="347"/>
    </row>
    <row r="59" ht="12.75">
      <c r="B59" s="347"/>
    </row>
    <row r="60" ht="12.75">
      <c r="B60" s="347"/>
    </row>
    <row r="61" ht="12.75">
      <c r="B61" s="347"/>
    </row>
    <row r="62" ht="12.75">
      <c r="B62" s="347"/>
    </row>
  </sheetData>
  <printOptions/>
  <pageMargins left="0.5" right="0.5" top="0.75" bottom="0.75" header="0.5" footer="0.5"/>
  <pageSetup horizontalDpi="600" verticalDpi="600" orientation="landscape" r:id="rId3"/>
  <headerFooter alignWithMargins="0">
    <oddHeader>&amp;CEstimated Cost &amp;D&amp;T
&amp;F</oddHeader>
  </headerFooter>
  <legacyDrawing r:id="rId2"/>
</worksheet>
</file>

<file path=xl/worksheets/sheet2.xml><?xml version="1.0" encoding="utf-8"?>
<worksheet xmlns="http://schemas.openxmlformats.org/spreadsheetml/2006/main" xmlns:r="http://schemas.openxmlformats.org/officeDocument/2006/relationships">
  <dimension ref="A1:I34"/>
  <sheetViews>
    <sheetView workbookViewId="0" topLeftCell="B1">
      <selection activeCell="K9" sqref="K2:K9"/>
    </sheetView>
  </sheetViews>
  <sheetFormatPr defaultColWidth="9.140625" defaultRowHeight="12.75"/>
  <cols>
    <col min="1" max="1" width="21.8515625" style="0" customWidth="1"/>
    <col min="2" max="2" width="12.140625" style="0" customWidth="1"/>
    <col min="3" max="3" width="16.140625" style="0" customWidth="1"/>
    <col min="4" max="4" width="13.140625" style="0" customWidth="1"/>
    <col min="5" max="5" width="15.140625" style="0" customWidth="1"/>
    <col min="6" max="6" width="10.8515625" style="0" customWidth="1"/>
    <col min="7" max="7" width="12.7109375" style="0" bestFit="1" customWidth="1"/>
    <col min="8" max="8" width="14.00390625" style="0" bestFit="1" customWidth="1"/>
    <col min="11" max="11" width="10.140625" style="0" bestFit="1" customWidth="1"/>
  </cols>
  <sheetData>
    <row r="1" spans="1:7" ht="14.25" thickBot="1" thickTop="1">
      <c r="A1" s="4" t="s">
        <v>9</v>
      </c>
      <c r="B1" s="381" t="s">
        <v>103</v>
      </c>
      <c r="C1" s="381"/>
      <c r="D1" s="381"/>
      <c r="E1" s="16" t="s">
        <v>295</v>
      </c>
      <c r="G1" s="334">
        <f>H30</f>
        <v>2678162.1675</v>
      </c>
    </row>
    <row r="2" spans="1:4" ht="20.25" customHeight="1" thickBot="1">
      <c r="A2" s="4" t="s">
        <v>16</v>
      </c>
      <c r="B2" s="382">
        <v>41029</v>
      </c>
      <c r="C2" s="381"/>
      <c r="D2" s="381"/>
    </row>
    <row r="3" spans="1:7" ht="20.25" customHeight="1" thickBot="1">
      <c r="A3" s="4" t="s">
        <v>117</v>
      </c>
      <c r="B3" s="380" t="s">
        <v>216</v>
      </c>
      <c r="C3" s="380"/>
      <c r="D3" s="380"/>
      <c r="E3" s="380" t="s">
        <v>121</v>
      </c>
      <c r="F3" s="380"/>
      <c r="G3" s="380"/>
    </row>
    <row r="4" spans="1:4" ht="20.25" customHeight="1" thickBot="1">
      <c r="A4" s="4" t="s">
        <v>14</v>
      </c>
      <c r="B4" s="380" t="s">
        <v>216</v>
      </c>
      <c r="C4" s="380"/>
      <c r="D4" s="380"/>
    </row>
    <row r="5" spans="1:4" ht="21.75" customHeight="1" thickBot="1">
      <c r="A5" s="4" t="s">
        <v>15</v>
      </c>
      <c r="B5" s="380" t="s">
        <v>217</v>
      </c>
      <c r="C5" s="380"/>
      <c r="D5" s="380"/>
    </row>
    <row r="6" spans="1:2" ht="12.75">
      <c r="A6" s="4"/>
      <c r="B6" s="4"/>
    </row>
    <row r="7" spans="1:2" ht="18" customHeight="1">
      <c r="A7" s="4"/>
      <c r="B7" s="4"/>
    </row>
    <row r="8" spans="1:8" ht="48.75" customHeight="1">
      <c r="A8" s="72" t="s">
        <v>11</v>
      </c>
      <c r="B8" s="6" t="s">
        <v>381</v>
      </c>
      <c r="C8" s="6" t="s">
        <v>8</v>
      </c>
      <c r="D8" s="6" t="s">
        <v>48</v>
      </c>
      <c r="E8" s="8" t="s">
        <v>6</v>
      </c>
      <c r="F8" s="6" t="s">
        <v>4</v>
      </c>
      <c r="G8" s="6" t="s">
        <v>13</v>
      </c>
      <c r="H8" s="7" t="s">
        <v>5</v>
      </c>
    </row>
    <row r="9" spans="1:8" ht="12.75">
      <c r="A9" s="143">
        <v>41053</v>
      </c>
      <c r="B9" s="236">
        <f>'Aircraft Detail'!D16</f>
        <v>975</v>
      </c>
      <c r="C9" s="237">
        <f>'DNR Equip, VTS, POV'!B61</f>
        <v>3541.61</v>
      </c>
      <c r="D9" s="237">
        <f>'DNR Salary Calc'!B1</f>
        <v>22248.65</v>
      </c>
      <c r="E9" s="237">
        <f>'ROOMS-MEALS'!E10</f>
        <v>2231.1000000000004</v>
      </c>
      <c r="F9" s="238">
        <f>'Misc. Expenses'!B106</f>
        <v>386.07</v>
      </c>
      <c r="G9" s="241" t="str">
        <f>'VFD Calc'!C20</f>
        <v>Mutual Aid</v>
      </c>
      <c r="H9" s="11">
        <f>SUM(B9:G9)</f>
        <v>29382.43</v>
      </c>
    </row>
    <row r="10" spans="1:8" ht="12.75">
      <c r="A10" s="200">
        <f>SUM(A9+1)</f>
        <v>41054</v>
      </c>
      <c r="B10" s="236">
        <f>'Aircraft Detail'!D35</f>
        <v>1312.5</v>
      </c>
      <c r="C10" s="237">
        <f>'DNR Equip, VTS, POV'!B62</f>
        <v>8275.41</v>
      </c>
      <c r="D10" s="237">
        <f>'DNR Salary Calc'!B2</f>
        <v>70783.87</v>
      </c>
      <c r="E10" s="239">
        <f>'ROOMS-MEALS'!E18</f>
        <v>5056.6</v>
      </c>
      <c r="F10" s="238">
        <f>'Misc. Expenses'!B107</f>
        <v>1504.06</v>
      </c>
      <c r="G10" s="237">
        <f>'VFD Calc'!D19</f>
        <v>4557.71</v>
      </c>
      <c r="H10" s="11">
        <f>SUM(B10:G10)</f>
        <v>91490.15000000001</v>
      </c>
    </row>
    <row r="11" spans="1:8" ht="12.75">
      <c r="A11" s="200">
        <f aca="true" t="shared" si="0" ref="A11:A21">SUM(A10+1)</f>
        <v>41055</v>
      </c>
      <c r="B11" s="236">
        <f>'Aircraft Detail'!D54</f>
        <v>737.5</v>
      </c>
      <c r="C11" s="237">
        <f>'DNR Equip, VTS, POV'!B63</f>
        <v>9900.66</v>
      </c>
      <c r="D11" s="237">
        <f>'DNR Salary Calc'!B3</f>
        <v>86744.78</v>
      </c>
      <c r="E11" s="237">
        <f>'ROOMS-MEALS'!E26</f>
        <v>6549.459999999999</v>
      </c>
      <c r="F11" s="238">
        <f>'Misc. Expenses'!B108</f>
        <v>1556.9500000000003</v>
      </c>
      <c r="G11" s="237">
        <f>'VFD Calc'!E19</f>
        <v>9096.0675</v>
      </c>
      <c r="H11" s="11">
        <f aca="true" t="shared" si="1" ref="H11:H21">SUM(B11:G11)</f>
        <v>114585.4175</v>
      </c>
    </row>
    <row r="12" spans="1:8" ht="12.75">
      <c r="A12" s="200">
        <f t="shared" si="0"/>
        <v>41056</v>
      </c>
      <c r="B12" s="236">
        <f>'Aircraft Detail'!D74</f>
        <v>1012.5</v>
      </c>
      <c r="C12" s="237">
        <f>'DNR Equip, VTS, POV'!B64</f>
        <v>15835.25</v>
      </c>
      <c r="D12" s="237">
        <f>'DNR Salary Calc'!B4</f>
        <v>90276.89</v>
      </c>
      <c r="E12" s="237">
        <f>'ROOMS-MEALS'!E34</f>
        <v>4861</v>
      </c>
      <c r="F12" s="238">
        <f>'Misc. Expenses'!B109</f>
        <v>1415.5</v>
      </c>
      <c r="G12" s="237">
        <f>'VFD Calc'!F19</f>
        <v>8730.25</v>
      </c>
      <c r="H12" s="11">
        <f t="shared" si="1"/>
        <v>122131.39</v>
      </c>
    </row>
    <row r="13" spans="1:8" ht="12.75">
      <c r="A13" s="200">
        <f t="shared" si="0"/>
        <v>41057</v>
      </c>
      <c r="B13" s="236">
        <f>'Aircraft Detail'!D93</f>
        <v>1712.5</v>
      </c>
      <c r="C13" s="237">
        <f>'DNR Equip, VTS, POV'!B65</f>
        <v>7852</v>
      </c>
      <c r="D13" s="237">
        <f>'DNR Salary Calc'!B5</f>
        <v>96147.78</v>
      </c>
      <c r="E13" s="237">
        <f>'ROOMS-MEALS'!E42</f>
        <v>6345.960000000001</v>
      </c>
      <c r="F13" s="238">
        <f>'Misc. Expenses'!B110</f>
        <v>3060.6200000000003</v>
      </c>
      <c r="G13" s="237">
        <f>'VFD Calc'!G19</f>
        <v>11907</v>
      </c>
      <c r="H13" s="11">
        <f t="shared" si="1"/>
        <v>127025.86</v>
      </c>
    </row>
    <row r="14" spans="1:8" ht="12.75">
      <c r="A14" s="200">
        <f t="shared" si="0"/>
        <v>41058</v>
      </c>
      <c r="B14" s="236">
        <f>'Aircraft Detail'!D112</f>
        <v>775</v>
      </c>
      <c r="C14" s="237">
        <f>'DNR Equip, VTS, POV'!B66</f>
        <v>7844.97</v>
      </c>
      <c r="D14" s="237">
        <f>'DNR Salary Calc'!B6</f>
        <v>87242.21</v>
      </c>
      <c r="E14" s="237">
        <f>'ROOMS-MEALS'!E50</f>
        <v>6394.25</v>
      </c>
      <c r="F14" s="238">
        <f>'Misc. Expenses'!B111</f>
        <v>662.6899999999999</v>
      </c>
      <c r="G14" s="237">
        <f>'VFD Calc'!H19</f>
        <v>3856.025</v>
      </c>
      <c r="H14" s="11">
        <f t="shared" si="1"/>
        <v>106775.145</v>
      </c>
    </row>
    <row r="15" spans="1:8" ht="12.75">
      <c r="A15" s="200">
        <f t="shared" si="0"/>
        <v>41059</v>
      </c>
      <c r="B15" s="236">
        <f>'Aircraft Detail'!D131</f>
        <v>1325</v>
      </c>
      <c r="C15" s="237">
        <f>'DNR Equip, VTS, POV'!B67</f>
        <v>5511.25</v>
      </c>
      <c r="D15" s="237">
        <f>'DNR Salary Calc'!B7</f>
        <v>83804.55</v>
      </c>
      <c r="E15" s="237">
        <f>'ROOMS-MEALS'!E59</f>
        <v>8600</v>
      </c>
      <c r="F15" s="238">
        <f>'Misc. Expenses'!B112</f>
        <v>625.1800000000002</v>
      </c>
      <c r="G15" s="237">
        <f>'VFD Calc'!I19</f>
        <v>0</v>
      </c>
      <c r="H15" s="11">
        <f t="shared" si="1"/>
        <v>99865.98</v>
      </c>
    </row>
    <row r="16" spans="1:8" ht="12.75">
      <c r="A16" s="200">
        <f t="shared" si="0"/>
        <v>41060</v>
      </c>
      <c r="B16" s="236">
        <f>'Aircraft Detail'!D150</f>
        <v>1300</v>
      </c>
      <c r="C16" s="237">
        <f>'DNR Equip, VTS, POV'!B68</f>
        <v>1737.49</v>
      </c>
      <c r="D16" s="237">
        <f>'DNR Salary Calc'!B8</f>
        <v>82594.25</v>
      </c>
      <c r="E16" s="237">
        <f>'ROOMS-MEALS'!E68</f>
        <v>8304</v>
      </c>
      <c r="F16" s="238">
        <f>'Misc. Expenses'!B113</f>
        <v>551.8299999999999</v>
      </c>
      <c r="G16" s="237">
        <f>'VFD Calc'!J19</f>
        <v>0</v>
      </c>
      <c r="H16" s="11">
        <f t="shared" si="1"/>
        <v>94487.57</v>
      </c>
    </row>
    <row r="17" spans="1:8" ht="12.75">
      <c r="A17" s="200">
        <f t="shared" si="0"/>
        <v>41061</v>
      </c>
      <c r="B17" s="236">
        <f>'Aircraft Detail'!D169</f>
        <v>450</v>
      </c>
      <c r="C17" s="237">
        <f>'DNR Equip, VTS, POV'!B69</f>
        <v>727.31</v>
      </c>
      <c r="D17" s="237">
        <f>'DNR Salary Calc'!B9</f>
        <v>51519.97</v>
      </c>
      <c r="E17" s="237">
        <f>'ROOMS-MEALS'!E77</f>
        <v>8128.75</v>
      </c>
      <c r="F17" s="238">
        <f>'Misc. Expenses'!B114</f>
        <v>273.26</v>
      </c>
      <c r="G17" s="237">
        <f>'VFD Calc'!K19</f>
        <v>0</v>
      </c>
      <c r="H17" s="11">
        <f t="shared" si="1"/>
        <v>61099.29</v>
      </c>
    </row>
    <row r="18" spans="1:8" ht="12.75">
      <c r="A18" s="200">
        <f t="shared" si="0"/>
        <v>41062</v>
      </c>
      <c r="B18" s="236">
        <f>'Aircraft Detail'!D188</f>
        <v>0</v>
      </c>
      <c r="C18" s="237">
        <f>'DNR Equip, VTS, POV'!B70</f>
        <v>395.21</v>
      </c>
      <c r="D18" s="237">
        <f>'DNR Salary Calc'!B10</f>
        <v>0</v>
      </c>
      <c r="E18" s="237">
        <f>'ROOMS-MEALS'!E86</f>
        <v>4956.5</v>
      </c>
      <c r="F18" s="238">
        <f>'Misc. Expenses'!B115</f>
        <v>88.1</v>
      </c>
      <c r="G18" s="237">
        <f>'VFD Calc'!L19</f>
        <v>0</v>
      </c>
      <c r="H18" s="11">
        <f t="shared" si="1"/>
        <v>5439.81</v>
      </c>
    </row>
    <row r="19" spans="1:8" ht="12.75">
      <c r="A19" s="200">
        <f t="shared" si="0"/>
        <v>41063</v>
      </c>
      <c r="B19" s="236">
        <f>'Aircraft Detail'!D207</f>
        <v>0</v>
      </c>
      <c r="C19" s="237">
        <f>'DNR Equip, VTS, POV'!B71</f>
        <v>0</v>
      </c>
      <c r="D19" s="237">
        <f>'DNR Salary Calc'!B11</f>
        <v>0</v>
      </c>
      <c r="E19" s="237">
        <f>'ROOMS-MEALS'!E95</f>
        <v>0</v>
      </c>
      <c r="F19" s="238">
        <f>'Misc. Expenses'!B116</f>
        <v>0</v>
      </c>
      <c r="G19" s="237">
        <f>'VFD Calc'!M19</f>
        <v>0</v>
      </c>
      <c r="H19" s="11">
        <f t="shared" si="1"/>
        <v>0</v>
      </c>
    </row>
    <row r="20" spans="1:8" ht="12.75">
      <c r="A20" s="200">
        <f t="shared" si="0"/>
        <v>41064</v>
      </c>
      <c r="B20" s="236">
        <f>'Aircraft Detail'!D226</f>
        <v>0</v>
      </c>
      <c r="C20" s="237">
        <f>'DNR Equip, VTS, POV'!B72</f>
        <v>0</v>
      </c>
      <c r="D20" s="237">
        <f>'DNR Salary Calc'!B12</f>
        <v>0</v>
      </c>
      <c r="E20" s="237">
        <f>'ROOMS-MEALS'!E104</f>
        <v>0</v>
      </c>
      <c r="F20" s="238">
        <f>'Misc. Expenses'!B117</f>
        <v>0</v>
      </c>
      <c r="G20" s="237">
        <f>'VFD Calc'!N19</f>
        <v>0</v>
      </c>
      <c r="H20" s="11">
        <f t="shared" si="1"/>
        <v>0</v>
      </c>
    </row>
    <row r="21" spans="1:8" ht="12.75">
      <c r="A21" s="200">
        <f t="shared" si="0"/>
        <v>41065</v>
      </c>
      <c r="B21" s="236">
        <f>'Aircraft Detail'!D245</f>
        <v>0</v>
      </c>
      <c r="C21" s="237">
        <f>'DNR Equip, VTS, POV'!B73</f>
        <v>0</v>
      </c>
      <c r="D21" s="237">
        <f>'DNR Salary Calc'!B13</f>
        <v>0</v>
      </c>
      <c r="E21" s="237">
        <f>'ROOMS-MEALS'!E113</f>
        <v>0</v>
      </c>
      <c r="F21" s="238">
        <f>'Misc. Expenses'!B118</f>
        <v>0</v>
      </c>
      <c r="G21" s="237">
        <f>'VFD Calc'!O19</f>
        <v>0</v>
      </c>
      <c r="H21" s="11">
        <f t="shared" si="1"/>
        <v>0</v>
      </c>
    </row>
    <row r="22" spans="1:8" ht="12.75">
      <c r="A22" s="5"/>
      <c r="B22" s="69"/>
      <c r="C22" s="70"/>
      <c r="D22" s="70"/>
      <c r="E22" s="61"/>
      <c r="F22" s="71"/>
      <c r="G22" s="61"/>
      <c r="H22" s="3"/>
    </row>
    <row r="23" spans="1:8" ht="12.75">
      <c r="A23" s="1"/>
      <c r="B23" s="3">
        <f aca="true" t="shared" si="2" ref="B23:G23">SUM(B9:B21)</f>
        <v>9600</v>
      </c>
      <c r="C23" s="3">
        <f>SUM(C9:C21)</f>
        <v>61621.159999999996</v>
      </c>
      <c r="D23" s="3">
        <f t="shared" si="2"/>
        <v>671362.95</v>
      </c>
      <c r="E23" s="3">
        <f t="shared" si="2"/>
        <v>61427.62</v>
      </c>
      <c r="F23" s="3">
        <f t="shared" si="2"/>
        <v>10124.260000000002</v>
      </c>
      <c r="G23" s="3">
        <f t="shared" si="2"/>
        <v>38147.0525</v>
      </c>
      <c r="H23" s="3"/>
    </row>
    <row r="24" spans="3:8" ht="13.5" thickBot="1">
      <c r="C24" s="2"/>
      <c r="D24" s="2"/>
      <c r="G24" s="4" t="s">
        <v>29</v>
      </c>
      <c r="H24" s="240">
        <f>SUM(H9:H23)</f>
        <v>852283.0425</v>
      </c>
    </row>
    <row r="25" spans="8:9" ht="13.5" thickTop="1">
      <c r="H25" s="3">
        <f>COOPERATORS!$B$20</f>
        <v>18640</v>
      </c>
      <c r="I25" t="s">
        <v>190</v>
      </c>
    </row>
    <row r="26" spans="8:9" ht="12.75">
      <c r="H26" s="3">
        <v>264</v>
      </c>
      <c r="I26" t="s">
        <v>294</v>
      </c>
    </row>
    <row r="27" spans="8:9" ht="12.75">
      <c r="H27" s="3">
        <f>SUM(300*82.75)</f>
        <v>24825</v>
      </c>
      <c r="I27" t="s">
        <v>73</v>
      </c>
    </row>
    <row r="28" spans="8:9" ht="12.75">
      <c r="H28" s="363">
        <f>'Aircraft Detail'!$M$197</f>
        <v>1720156.4799999997</v>
      </c>
      <c r="I28" t="s">
        <v>191</v>
      </c>
    </row>
    <row r="29" spans="8:9" ht="13.5" thickBot="1">
      <c r="H29" s="367">
        <f>CREWS!$P$16</f>
        <v>61993.645</v>
      </c>
      <c r="I29" t="s">
        <v>210</v>
      </c>
    </row>
    <row r="30" spans="4:8" ht="13.5" thickTop="1">
      <c r="D30" s="2"/>
      <c r="E30" s="2"/>
      <c r="F30" s="2"/>
      <c r="G30" s="2"/>
      <c r="H30" s="334">
        <f>SUM(H24:H29)</f>
        <v>2678162.1675</v>
      </c>
    </row>
    <row r="31" ht="12.75">
      <c r="H31" s="2"/>
    </row>
    <row r="32" spans="5:8" ht="12.75">
      <c r="E32" s="2"/>
      <c r="H32" s="2"/>
    </row>
    <row r="33" ht="12.75">
      <c r="H33" s="2"/>
    </row>
    <row r="34" ht="12.75">
      <c r="H34" s="2"/>
    </row>
  </sheetData>
  <mergeCells count="6">
    <mergeCell ref="E3:G3"/>
    <mergeCell ref="B5:D5"/>
    <mergeCell ref="B1:D1"/>
    <mergeCell ref="B2:D2"/>
    <mergeCell ref="B3:D3"/>
    <mergeCell ref="B4:D4"/>
  </mergeCells>
  <printOptions/>
  <pageMargins left="0" right="0" top="0" bottom="0"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BC76"/>
  <sheetViews>
    <sheetView workbookViewId="0" topLeftCell="A1">
      <selection activeCell="E13" sqref="E13"/>
    </sheetView>
  </sheetViews>
  <sheetFormatPr defaultColWidth="9.140625" defaultRowHeight="12.75"/>
  <cols>
    <col min="1" max="1" width="13.421875" style="0" customWidth="1"/>
    <col min="2" max="2" width="13.28125" style="0" customWidth="1"/>
    <col min="3" max="3" width="10.140625" style="0" customWidth="1"/>
    <col min="4" max="4" width="10.140625" style="0" bestFit="1" customWidth="1"/>
    <col min="6" max="6" width="11.140625" style="0" customWidth="1"/>
    <col min="7" max="7" width="10.140625" style="0" bestFit="1" customWidth="1"/>
    <col min="15" max="15" width="9.8515625" style="0" customWidth="1"/>
    <col min="17" max="33" width="9.28125" style="0" customWidth="1"/>
    <col min="34" max="34" width="10.28125" style="0" bestFit="1" customWidth="1"/>
    <col min="35" max="54" width="9.28125" style="0" customWidth="1"/>
  </cols>
  <sheetData>
    <row r="1" spans="1:3" ht="12.75">
      <c r="A1" s="383" t="s">
        <v>19</v>
      </c>
      <c r="B1" s="383"/>
      <c r="C1" s="15"/>
    </row>
    <row r="2" spans="1:17" ht="12.75">
      <c r="A2" s="297" t="s">
        <v>293</v>
      </c>
      <c r="B2" s="297"/>
      <c r="C2" s="15"/>
      <c r="D2" s="337" t="s">
        <v>309</v>
      </c>
      <c r="E2" s="337" t="s">
        <v>310</v>
      </c>
      <c r="F2" s="337" t="s">
        <v>382</v>
      </c>
      <c r="G2" s="103" t="s">
        <v>101</v>
      </c>
      <c r="H2" s="103"/>
      <c r="I2" s="103"/>
      <c r="J2" s="103"/>
      <c r="K2" s="103"/>
      <c r="L2" s="103"/>
      <c r="M2" s="103"/>
      <c r="N2" s="103"/>
      <c r="O2" s="103"/>
      <c r="P2" s="103"/>
      <c r="Q2" s="103"/>
    </row>
    <row r="3" spans="1:28" ht="12.75">
      <c r="A3" s="200">
        <f>'ESTIMATED COST'!A9</f>
        <v>41053</v>
      </c>
      <c r="B3" s="259">
        <f>SUM(D3:E3)</f>
        <v>3541.61</v>
      </c>
      <c r="C3" s="15"/>
      <c r="D3" s="142">
        <v>2552.01</v>
      </c>
      <c r="E3" s="3">
        <v>989.6</v>
      </c>
      <c r="G3" s="120" t="s">
        <v>79</v>
      </c>
      <c r="N3" s="14"/>
      <c r="P3" s="14"/>
      <c r="R3" s="14"/>
      <c r="T3" s="14"/>
      <c r="V3" s="14"/>
      <c r="X3" s="14"/>
      <c r="Z3" s="14"/>
      <c r="AB3" s="14"/>
    </row>
    <row r="4" spans="1:38" ht="12.75">
      <c r="A4" s="200">
        <f>SUM(A3+1)</f>
        <v>41054</v>
      </c>
      <c r="B4" s="259">
        <f>SUM(D4:E4)</f>
        <v>8275.41</v>
      </c>
      <c r="C4" s="15"/>
      <c r="D4" s="142">
        <v>6921.1</v>
      </c>
      <c r="E4" s="3">
        <v>1354.31</v>
      </c>
      <c r="G4" s="120" t="s">
        <v>80</v>
      </c>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18"/>
      <c r="AJ4" s="18"/>
      <c r="AK4" s="18"/>
      <c r="AL4" s="18"/>
    </row>
    <row r="5" spans="1:38" ht="12.75">
      <c r="A5" s="200">
        <f aca="true" t="shared" si="0" ref="A5:A15">SUM(A4+1)</f>
        <v>41055</v>
      </c>
      <c r="B5" s="259">
        <f aca="true" t="shared" si="1" ref="B5:B13">SUM(D5:F5)</f>
        <v>9900.66</v>
      </c>
      <c r="C5" s="15"/>
      <c r="D5" s="142">
        <v>7431.01</v>
      </c>
      <c r="E5" s="3">
        <v>2401.4</v>
      </c>
      <c r="F5">
        <v>68.25</v>
      </c>
      <c r="G5" s="35"/>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18"/>
      <c r="AJ5" s="18"/>
      <c r="AK5" s="18"/>
      <c r="AL5" s="18"/>
    </row>
    <row r="6" spans="1:38" ht="12.75">
      <c r="A6" s="200">
        <f t="shared" si="0"/>
        <v>41056</v>
      </c>
      <c r="B6" s="259">
        <f t="shared" si="1"/>
        <v>15835.25</v>
      </c>
      <c r="C6" s="15"/>
      <c r="D6" s="142">
        <v>13147.1</v>
      </c>
      <c r="E6" s="3">
        <v>2543.07</v>
      </c>
      <c r="F6">
        <v>145.08</v>
      </c>
      <c r="G6" s="35"/>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18"/>
      <c r="AJ6" s="18"/>
      <c r="AK6" s="18"/>
      <c r="AL6" s="18"/>
    </row>
    <row r="7" spans="1:38" ht="12.75">
      <c r="A7" s="200">
        <f t="shared" si="0"/>
        <v>41057</v>
      </c>
      <c r="B7" s="259">
        <f t="shared" si="1"/>
        <v>7852</v>
      </c>
      <c r="C7" s="15"/>
      <c r="D7" s="142">
        <v>6088.2</v>
      </c>
      <c r="E7" s="3">
        <v>1616.38</v>
      </c>
      <c r="F7">
        <v>147.42</v>
      </c>
      <c r="G7" s="35"/>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18"/>
      <c r="AJ7" s="18"/>
      <c r="AK7" s="18"/>
      <c r="AL7" s="18"/>
    </row>
    <row r="8" spans="1:38" ht="12.75">
      <c r="A8" s="200">
        <f t="shared" si="0"/>
        <v>41058</v>
      </c>
      <c r="B8" s="259">
        <f t="shared" si="1"/>
        <v>7844.97</v>
      </c>
      <c r="C8" s="26"/>
      <c r="D8" s="142">
        <v>6211.43</v>
      </c>
      <c r="E8" s="3">
        <v>1616.38</v>
      </c>
      <c r="F8">
        <v>17.16</v>
      </c>
      <c r="G8" s="35"/>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18"/>
      <c r="AJ8" s="18"/>
      <c r="AK8" s="18"/>
      <c r="AL8" s="18"/>
    </row>
    <row r="9" spans="1:34" ht="12.75">
      <c r="A9" s="200">
        <f t="shared" si="0"/>
        <v>41059</v>
      </c>
      <c r="B9" s="259">
        <f t="shared" si="1"/>
        <v>5511.25</v>
      </c>
      <c r="C9" s="15"/>
      <c r="D9" s="142">
        <v>4080.34</v>
      </c>
      <c r="E9" s="3">
        <v>1415.31</v>
      </c>
      <c r="F9">
        <v>15.6</v>
      </c>
      <c r="R9" s="103"/>
      <c r="S9" s="104"/>
      <c r="T9" s="104"/>
      <c r="U9" s="36"/>
      <c r="V9" s="36"/>
      <c r="W9" s="36"/>
      <c r="X9" s="36"/>
      <c r="Y9" s="36"/>
      <c r="Z9" s="36"/>
      <c r="AA9" s="36"/>
      <c r="AB9" s="36"/>
      <c r="AC9" s="36"/>
      <c r="AD9" s="36"/>
      <c r="AE9" s="36"/>
      <c r="AF9" s="36"/>
      <c r="AG9" s="37"/>
      <c r="AH9" s="37"/>
    </row>
    <row r="10" spans="1:34" ht="12.75">
      <c r="A10" s="200">
        <f t="shared" si="0"/>
        <v>41060</v>
      </c>
      <c r="B10" s="259">
        <f t="shared" si="1"/>
        <v>1737.49</v>
      </c>
      <c r="C10" s="15"/>
      <c r="D10" s="3"/>
      <c r="E10" s="3">
        <v>1547.56</v>
      </c>
      <c r="F10">
        <v>189.93</v>
      </c>
      <c r="G10" s="1"/>
      <c r="H10" s="37"/>
      <c r="I10" s="37"/>
      <c r="J10" s="37"/>
      <c r="K10" s="37"/>
      <c r="L10" s="37"/>
      <c r="M10" s="37"/>
      <c r="N10" s="37"/>
      <c r="O10" s="37"/>
      <c r="P10" s="37"/>
      <c r="Q10" s="37"/>
      <c r="R10" s="37"/>
      <c r="S10" s="37"/>
      <c r="T10" s="37"/>
      <c r="U10" s="37"/>
      <c r="V10" s="37"/>
      <c r="W10" s="37"/>
      <c r="X10" s="37"/>
      <c r="Y10" s="36"/>
      <c r="Z10" s="37"/>
      <c r="AA10" s="37"/>
      <c r="AB10" s="37"/>
      <c r="AC10" s="37"/>
      <c r="AD10" s="37"/>
      <c r="AE10" s="37"/>
      <c r="AF10" s="36"/>
      <c r="AG10" s="37"/>
      <c r="AH10" s="37"/>
    </row>
    <row r="11" spans="1:34" ht="12.75">
      <c r="A11" s="200">
        <f t="shared" si="0"/>
        <v>41061</v>
      </c>
      <c r="B11" s="259">
        <f t="shared" si="1"/>
        <v>727.31</v>
      </c>
      <c r="C11" s="15"/>
      <c r="D11" s="3"/>
      <c r="E11" s="3">
        <v>727.31</v>
      </c>
      <c r="G11" s="1"/>
      <c r="H11" s="74"/>
      <c r="I11" s="37"/>
      <c r="J11" s="37"/>
      <c r="K11" s="37"/>
      <c r="L11" s="37"/>
      <c r="M11" s="37"/>
      <c r="N11" s="37"/>
      <c r="O11" s="37"/>
      <c r="P11" s="37"/>
      <c r="Q11" s="37"/>
      <c r="R11" s="37"/>
      <c r="S11" s="37"/>
      <c r="T11" s="37"/>
      <c r="U11" s="37"/>
      <c r="V11" s="37"/>
      <c r="W11" s="37"/>
      <c r="X11" s="37"/>
      <c r="Y11" s="37"/>
      <c r="Z11" s="37"/>
      <c r="AA11" s="37"/>
      <c r="AB11" s="37"/>
      <c r="AC11" s="37"/>
      <c r="AD11" s="37"/>
      <c r="AE11" s="37"/>
      <c r="AF11" s="36"/>
      <c r="AG11" s="37"/>
      <c r="AH11" s="37"/>
    </row>
    <row r="12" spans="1:7" ht="12.75">
      <c r="A12" s="200">
        <f t="shared" si="0"/>
        <v>41062</v>
      </c>
      <c r="B12" s="259">
        <f t="shared" si="1"/>
        <v>395.21</v>
      </c>
      <c r="C12" s="15"/>
      <c r="D12" s="3"/>
      <c r="E12" s="3">
        <v>395.21</v>
      </c>
      <c r="G12" s="1"/>
    </row>
    <row r="13" spans="1:5" ht="12.75">
      <c r="A13" s="200">
        <f t="shared" si="0"/>
        <v>41063</v>
      </c>
      <c r="B13" s="259">
        <f t="shared" si="1"/>
        <v>0</v>
      </c>
      <c r="C13" s="15"/>
      <c r="D13" s="3"/>
      <c r="E13" s="3"/>
    </row>
    <row r="14" spans="1:5" ht="12.75">
      <c r="A14" s="200">
        <f t="shared" si="0"/>
        <v>41064</v>
      </c>
      <c r="B14" s="259">
        <f>SUM(EQUIPMENT!AQ2:AS2)</f>
        <v>0</v>
      </c>
      <c r="C14" s="15"/>
      <c r="D14" s="3"/>
      <c r="E14" s="3"/>
    </row>
    <row r="15" spans="1:5" ht="12.75">
      <c r="A15" s="200">
        <f t="shared" si="0"/>
        <v>41065</v>
      </c>
      <c r="B15" s="259">
        <f>SUM(EQUIPMENT!AT2:AV2)</f>
        <v>0</v>
      </c>
      <c r="C15" s="15"/>
      <c r="D15" s="3"/>
      <c r="E15" s="3"/>
    </row>
    <row r="16" spans="1:3" ht="12.75">
      <c r="A16" s="200"/>
      <c r="B16" s="259"/>
      <c r="C16" s="15"/>
    </row>
    <row r="17" spans="1:3" ht="12.75">
      <c r="A17" s="75"/>
      <c r="B17" s="76"/>
      <c r="C17" s="15"/>
    </row>
    <row r="18" spans="1:3" ht="12.75">
      <c r="A18" s="77"/>
      <c r="B18" s="26"/>
      <c r="C18" s="15"/>
    </row>
    <row r="19" spans="1:2" ht="12.75">
      <c r="A19" s="1"/>
      <c r="B19" s="3"/>
    </row>
    <row r="20" spans="1:11" ht="12.75">
      <c r="A20" s="3"/>
      <c r="C20" s="18"/>
      <c r="D20" s="18"/>
      <c r="E20" s="18"/>
      <c r="F20" s="18"/>
      <c r="G20" s="18"/>
      <c r="H20" s="18"/>
      <c r="I20" s="18"/>
      <c r="J20" s="18"/>
      <c r="K20" s="18"/>
    </row>
    <row r="21" spans="1:11" ht="12.75">
      <c r="A21" s="3"/>
      <c r="C21" s="18"/>
      <c r="D21" s="18"/>
      <c r="E21" s="18"/>
      <c r="F21" s="18"/>
      <c r="G21" s="18"/>
      <c r="H21" s="18"/>
      <c r="I21" s="18"/>
      <c r="J21" s="18"/>
      <c r="K21" s="18"/>
    </row>
    <row r="22" spans="1:55" ht="12.75">
      <c r="A22" s="4" t="s">
        <v>34</v>
      </c>
      <c r="C22" s="48"/>
      <c r="D22" s="48"/>
      <c r="E22" s="48"/>
      <c r="F22" s="48"/>
      <c r="G22" s="48"/>
      <c r="H22" s="48"/>
      <c r="I22" s="18"/>
      <c r="J22" s="18"/>
      <c r="K22" s="48"/>
      <c r="L22" s="3"/>
      <c r="BC22" s="21"/>
    </row>
    <row r="23" spans="1:54" s="18" customFormat="1" ht="12.75">
      <c r="A23" s="46"/>
      <c r="B23" s="35"/>
      <c r="C23" s="48" t="s">
        <v>47</v>
      </c>
      <c r="D23" s="48" t="s">
        <v>33</v>
      </c>
      <c r="E23" s="78" t="s">
        <v>33</v>
      </c>
      <c r="F23" s="48"/>
      <c r="G23" s="48"/>
      <c r="AM23" s="79"/>
      <c r="BB23" s="18" t="s">
        <v>35</v>
      </c>
    </row>
    <row r="24" spans="1:54" ht="12.75">
      <c r="A24" s="200">
        <f>SUM('ESTIMATED COST'!A9)</f>
        <v>41053</v>
      </c>
      <c r="B24" s="267">
        <f>VTS!E3</f>
        <v>0</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11">
        <f aca="true" t="shared" si="2" ref="BB24:BB36">SUM(B24:BA24)</f>
        <v>0</v>
      </c>
    </row>
    <row r="25" spans="1:54" ht="12.75">
      <c r="A25" s="200">
        <f>SUM(A24+1)</f>
        <v>41054</v>
      </c>
      <c r="B25" s="267">
        <f>VTS!G3</f>
        <v>0</v>
      </c>
      <c r="C25" s="31"/>
      <c r="D25" s="31"/>
      <c r="E25" s="31"/>
      <c r="F25" s="31"/>
      <c r="G25" s="31"/>
      <c r="H25" s="31"/>
      <c r="I25" s="31"/>
      <c r="J25" s="31"/>
      <c r="K25" s="31"/>
      <c r="L25" s="49"/>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11">
        <f t="shared" si="2"/>
        <v>0</v>
      </c>
    </row>
    <row r="26" spans="1:54" ht="12.75">
      <c r="A26" s="200">
        <f aca="true" t="shared" si="3" ref="A26:A36">SUM(A25+1)</f>
        <v>41055</v>
      </c>
      <c r="B26" s="267">
        <f>VTS!K3</f>
        <v>0</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11">
        <f t="shared" si="2"/>
        <v>0</v>
      </c>
    </row>
    <row r="27" spans="1:54" ht="12.75">
      <c r="A27" s="200">
        <f t="shared" si="3"/>
        <v>41056</v>
      </c>
      <c r="B27" s="267">
        <f>VTS!M3</f>
        <v>0</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11">
        <f t="shared" si="2"/>
        <v>0</v>
      </c>
    </row>
    <row r="28" spans="1:54" ht="12.75">
      <c r="A28" s="200">
        <f t="shared" si="3"/>
        <v>41057</v>
      </c>
      <c r="B28" s="267">
        <f>VTS!O3</f>
        <v>0</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11">
        <f t="shared" si="2"/>
        <v>0</v>
      </c>
    </row>
    <row r="29" spans="1:54" ht="12.75">
      <c r="A29" s="200">
        <f t="shared" si="3"/>
        <v>41058</v>
      </c>
      <c r="B29" s="267">
        <f>VTS!O3</f>
        <v>0</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11">
        <f t="shared" si="2"/>
        <v>0</v>
      </c>
    </row>
    <row r="30" spans="1:54" ht="12.75">
      <c r="A30" s="200">
        <f t="shared" si="3"/>
        <v>41059</v>
      </c>
      <c r="B30" s="267">
        <f>VTS!Q3</f>
        <v>0</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11">
        <f t="shared" si="2"/>
        <v>0</v>
      </c>
    </row>
    <row r="31" spans="1:54" ht="12.75">
      <c r="A31" s="200">
        <f t="shared" si="3"/>
        <v>41060</v>
      </c>
      <c r="B31" s="267">
        <f>VTS!S3</f>
        <v>0</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11">
        <f t="shared" si="2"/>
        <v>0</v>
      </c>
    </row>
    <row r="32" spans="1:54" ht="12.75">
      <c r="A32" s="200">
        <f t="shared" si="3"/>
        <v>41061</v>
      </c>
      <c r="B32" s="267">
        <f>VTS!U3</f>
        <v>0</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11">
        <f t="shared" si="2"/>
        <v>0</v>
      </c>
    </row>
    <row r="33" spans="1:54" ht="12.75">
      <c r="A33" s="200">
        <f t="shared" si="3"/>
        <v>41062</v>
      </c>
      <c r="B33" s="267">
        <f>VTS!W3</f>
        <v>0</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11">
        <f t="shared" si="2"/>
        <v>0</v>
      </c>
    </row>
    <row r="34" spans="1:54" ht="12.75">
      <c r="A34" s="200">
        <f t="shared" si="3"/>
        <v>41063</v>
      </c>
      <c r="B34" s="267">
        <f>VTS!Y3</f>
        <v>0</v>
      </c>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11">
        <f t="shared" si="2"/>
        <v>0</v>
      </c>
    </row>
    <row r="35" spans="1:54" ht="12.75">
      <c r="A35" s="200">
        <f t="shared" si="3"/>
        <v>41064</v>
      </c>
      <c r="B35" s="267">
        <f>VTS!AA3</f>
        <v>0</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11">
        <f t="shared" si="2"/>
        <v>0</v>
      </c>
    </row>
    <row r="36" spans="1:54" ht="12.75">
      <c r="A36" s="200">
        <f t="shared" si="3"/>
        <v>41065</v>
      </c>
      <c r="B36" s="267">
        <f>VTS!AC3</f>
        <v>0</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11">
        <f t="shared" si="2"/>
        <v>0</v>
      </c>
    </row>
    <row r="37" spans="1:54" ht="12.75">
      <c r="A37" s="50"/>
      <c r="B37" s="51"/>
      <c r="C37" s="82"/>
      <c r="D37" s="82"/>
      <c r="E37" s="82"/>
      <c r="F37" s="82"/>
      <c r="G37" s="82"/>
      <c r="H37" s="82"/>
      <c r="I37" s="82"/>
      <c r="J37" s="82"/>
      <c r="K37" s="82"/>
      <c r="L37" s="82"/>
      <c r="M37" s="82"/>
      <c r="N37" s="82"/>
      <c r="O37" s="82"/>
      <c r="P37" s="82"/>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row>
    <row r="38" spans="1:54" ht="12.75">
      <c r="A38" s="50"/>
      <c r="B38" s="51"/>
      <c r="C38" s="82"/>
      <c r="D38" s="82"/>
      <c r="E38" s="82"/>
      <c r="F38" s="82"/>
      <c r="G38" s="82"/>
      <c r="H38" s="82"/>
      <c r="I38" s="82"/>
      <c r="J38" s="82"/>
      <c r="K38" s="82"/>
      <c r="L38" s="82"/>
      <c r="M38" s="82"/>
      <c r="N38" s="82"/>
      <c r="O38" s="82"/>
      <c r="P38" s="82"/>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row>
    <row r="39" spans="1:16" ht="12.75">
      <c r="A39" s="4" t="s">
        <v>21</v>
      </c>
      <c r="O39" s="16" t="s">
        <v>35</v>
      </c>
      <c r="P39" s="50"/>
    </row>
    <row r="40" spans="3:16" ht="12.75">
      <c r="C40" s="48" t="s">
        <v>47</v>
      </c>
      <c r="D40" s="48" t="s">
        <v>33</v>
      </c>
      <c r="E40" s="78" t="s">
        <v>33</v>
      </c>
      <c r="F40" s="48"/>
      <c r="G40" s="48"/>
      <c r="H40" s="18"/>
      <c r="I40" s="18"/>
      <c r="J40" s="18"/>
      <c r="K40" s="18"/>
      <c r="L40" s="18"/>
      <c r="M40" s="18"/>
      <c r="N40" s="18"/>
      <c r="P40" s="50"/>
    </row>
    <row r="41" spans="1:16" ht="12.75">
      <c r="A41" s="200">
        <f>'ESTIMATED COST'!A9</f>
        <v>41053</v>
      </c>
      <c r="B41" s="253">
        <f>SUM('POV DETAIL ENTRY'!B3:C3)</f>
        <v>0</v>
      </c>
      <c r="C41" s="30"/>
      <c r="D41" s="30"/>
      <c r="E41" s="30"/>
      <c r="F41" s="30"/>
      <c r="G41" s="30"/>
      <c r="H41" s="30"/>
      <c r="I41" s="30"/>
      <c r="J41" s="30"/>
      <c r="K41" s="30"/>
      <c r="L41" s="30"/>
      <c r="M41" s="30"/>
      <c r="N41" s="30"/>
      <c r="O41" s="11"/>
      <c r="P41" s="50"/>
    </row>
    <row r="42" spans="1:55" ht="12.75">
      <c r="A42" s="200">
        <f>SUM(A41+1)</f>
        <v>41054</v>
      </c>
      <c r="B42" s="253">
        <f>SUM('POV DETAIL ENTRY'!D3:E3)</f>
        <v>39</v>
      </c>
      <c r="C42" s="31"/>
      <c r="D42" s="31"/>
      <c r="E42" s="31"/>
      <c r="F42" s="31"/>
      <c r="G42" s="31"/>
      <c r="H42" s="31"/>
      <c r="I42" s="31"/>
      <c r="J42" s="31"/>
      <c r="K42" s="31"/>
      <c r="L42" s="49"/>
      <c r="M42" s="31"/>
      <c r="N42" s="31"/>
      <c r="O42" s="11"/>
      <c r="P42" s="50"/>
      <c r="BC42" s="21"/>
    </row>
    <row r="43" spans="1:16" ht="12.75">
      <c r="A43" s="200">
        <f aca="true" t="shared" si="4" ref="A43:A53">SUM(A42+1)</f>
        <v>41055</v>
      </c>
      <c r="B43" s="253">
        <f>SUM('POV DETAIL ENTRY'!F3:G3)</f>
        <v>195</v>
      </c>
      <c r="C43" s="32"/>
      <c r="D43" s="32"/>
      <c r="E43" s="32"/>
      <c r="F43" s="32"/>
      <c r="G43" s="32"/>
      <c r="H43" s="32"/>
      <c r="I43" s="32"/>
      <c r="J43" s="32"/>
      <c r="K43" s="32"/>
      <c r="L43" s="32"/>
      <c r="M43" s="32"/>
      <c r="N43" s="32"/>
      <c r="O43" s="11"/>
      <c r="P43" s="50"/>
    </row>
    <row r="44" spans="1:16" ht="12.75">
      <c r="A44" s="200">
        <f t="shared" si="4"/>
        <v>41056</v>
      </c>
      <c r="B44" s="249">
        <f>SUM('POV DETAIL ENTRY'!H3:I3)</f>
        <v>195</v>
      </c>
      <c r="C44" s="33"/>
      <c r="D44" s="33"/>
      <c r="E44" s="33"/>
      <c r="F44" s="33"/>
      <c r="G44" s="33"/>
      <c r="H44" s="33"/>
      <c r="I44" s="33"/>
      <c r="J44" s="33"/>
      <c r="K44" s="33"/>
      <c r="L44" s="33"/>
      <c r="M44" s="33"/>
      <c r="N44" s="33"/>
      <c r="O44" s="11"/>
      <c r="P44" s="50"/>
    </row>
    <row r="45" spans="1:16" ht="12.75">
      <c r="A45" s="200">
        <f t="shared" si="4"/>
        <v>41057</v>
      </c>
      <c r="B45" s="249">
        <f>SUM('POV DETAIL ENTRY'!J3:K3)</f>
        <v>195</v>
      </c>
      <c r="C45" s="34"/>
      <c r="D45" s="34"/>
      <c r="E45" s="34"/>
      <c r="F45" s="34"/>
      <c r="G45" s="34"/>
      <c r="H45" s="34"/>
      <c r="I45" s="34"/>
      <c r="J45" s="34"/>
      <c r="K45" s="34"/>
      <c r="L45" s="34"/>
      <c r="M45" s="34"/>
      <c r="N45" s="34"/>
      <c r="O45" s="11"/>
      <c r="P45" s="50"/>
    </row>
    <row r="46" spans="1:16" ht="12.75">
      <c r="A46" s="200">
        <f t="shared" si="4"/>
        <v>41058</v>
      </c>
      <c r="B46" s="249">
        <f>SUM('POV DETAIL ENTRY'!L3:M3)</f>
        <v>195</v>
      </c>
      <c r="C46" s="80"/>
      <c r="D46" s="80"/>
      <c r="E46" s="80"/>
      <c r="F46" s="80"/>
      <c r="G46" s="80"/>
      <c r="H46" s="80"/>
      <c r="I46" s="80"/>
      <c r="J46" s="80"/>
      <c r="K46" s="80"/>
      <c r="L46" s="80"/>
      <c r="M46" s="80"/>
      <c r="N46" s="80"/>
      <c r="O46" s="11"/>
      <c r="P46" s="50"/>
    </row>
    <row r="47" spans="1:16" ht="12.75">
      <c r="A47" s="200">
        <f t="shared" si="4"/>
        <v>41059</v>
      </c>
      <c r="B47" s="249">
        <f>SUM('POV DETAIL ENTRY'!N3:O3)</f>
        <v>195</v>
      </c>
      <c r="C47" s="43"/>
      <c r="D47" s="43"/>
      <c r="E47" s="43"/>
      <c r="F47" s="43"/>
      <c r="G47" s="43"/>
      <c r="H47" s="43"/>
      <c r="I47" s="43"/>
      <c r="J47" s="43"/>
      <c r="K47" s="43"/>
      <c r="L47" s="43"/>
      <c r="M47" s="43"/>
      <c r="N47" s="43"/>
      <c r="O47" s="11"/>
      <c r="P47" s="50"/>
    </row>
    <row r="48" spans="1:16" ht="12.75">
      <c r="A48" s="200">
        <f t="shared" si="4"/>
        <v>41060</v>
      </c>
      <c r="B48" s="249">
        <f>SUM('POV DETAIL ENTRY'!P3:Q3)</f>
        <v>0</v>
      </c>
      <c r="C48" s="40"/>
      <c r="D48" s="40"/>
      <c r="E48" s="40"/>
      <c r="F48" s="40"/>
      <c r="G48" s="40"/>
      <c r="H48" s="40"/>
      <c r="I48" s="40"/>
      <c r="J48" s="40"/>
      <c r="K48" s="40"/>
      <c r="L48" s="40"/>
      <c r="M48" s="40"/>
      <c r="N48" s="40"/>
      <c r="O48" s="11"/>
      <c r="P48" s="50"/>
    </row>
    <row r="49" spans="1:16" ht="12.75">
      <c r="A49" s="200">
        <f t="shared" si="4"/>
        <v>41061</v>
      </c>
      <c r="B49" s="249">
        <f>SUM('POV DETAIL ENTRY'!R3:S3)</f>
        <v>0</v>
      </c>
      <c r="C49" s="32"/>
      <c r="D49" s="32"/>
      <c r="E49" s="32"/>
      <c r="F49" s="32"/>
      <c r="G49" s="32"/>
      <c r="H49" s="32"/>
      <c r="I49" s="32"/>
      <c r="J49" s="32"/>
      <c r="K49" s="32"/>
      <c r="L49" s="32"/>
      <c r="M49" s="32"/>
      <c r="N49" s="32"/>
      <c r="O49" s="11"/>
      <c r="P49" s="50"/>
    </row>
    <row r="50" spans="1:16" ht="12.75">
      <c r="A50" s="200">
        <f t="shared" si="4"/>
        <v>41062</v>
      </c>
      <c r="B50" s="249">
        <f>SUM('POV DETAIL ENTRY'!T3:U3)</f>
        <v>0</v>
      </c>
      <c r="C50" s="42"/>
      <c r="D50" s="42"/>
      <c r="E50" s="42"/>
      <c r="F50" s="42"/>
      <c r="G50" s="42"/>
      <c r="H50" s="42"/>
      <c r="I50" s="42"/>
      <c r="J50" s="42"/>
      <c r="K50" s="42"/>
      <c r="L50" s="42"/>
      <c r="M50" s="42"/>
      <c r="N50" s="42"/>
      <c r="O50" s="11"/>
      <c r="P50" s="50"/>
    </row>
    <row r="51" spans="1:16" ht="12.75">
      <c r="A51" s="200">
        <f t="shared" si="4"/>
        <v>41063</v>
      </c>
      <c r="B51" s="249">
        <f>SUM('POV DETAIL ENTRY'!V3:W3)</f>
        <v>0</v>
      </c>
      <c r="C51" s="43"/>
      <c r="D51" s="43"/>
      <c r="E51" s="43"/>
      <c r="F51" s="43"/>
      <c r="G51" s="43"/>
      <c r="H51" s="43"/>
      <c r="I51" s="43"/>
      <c r="J51" s="43"/>
      <c r="K51" s="43"/>
      <c r="L51" s="43"/>
      <c r="M51" s="43"/>
      <c r="N51" s="43"/>
      <c r="O51" s="11"/>
      <c r="P51" s="50"/>
    </row>
    <row r="52" spans="1:16" ht="12.75">
      <c r="A52" s="200">
        <f t="shared" si="4"/>
        <v>41064</v>
      </c>
      <c r="B52" s="249">
        <f>SUM('POV DETAIL ENTRY'!X3:Y3)</f>
        <v>0</v>
      </c>
      <c r="C52" s="44"/>
      <c r="D52" s="44"/>
      <c r="E52" s="44"/>
      <c r="F52" s="44"/>
      <c r="G52" s="44"/>
      <c r="H52" s="44"/>
      <c r="I52" s="44"/>
      <c r="J52" s="44"/>
      <c r="K52" s="44"/>
      <c r="L52" s="44"/>
      <c r="M52" s="44"/>
      <c r="N52" s="44"/>
      <c r="O52" s="11"/>
      <c r="P52" s="50"/>
    </row>
    <row r="53" spans="1:16" ht="12.75">
      <c r="A53" s="200">
        <f t="shared" si="4"/>
        <v>41065</v>
      </c>
      <c r="B53" s="249">
        <f>SUM('POV DETAIL ENTRY'!Z3:AA3)</f>
        <v>0</v>
      </c>
      <c r="C53" s="30"/>
      <c r="D53" s="30"/>
      <c r="E53" s="30"/>
      <c r="F53" s="30"/>
      <c r="G53" s="30"/>
      <c r="H53" s="30"/>
      <c r="I53" s="30"/>
      <c r="J53" s="30"/>
      <c r="K53" s="30"/>
      <c r="L53" s="30"/>
      <c r="M53" s="30"/>
      <c r="N53" s="30"/>
      <c r="O53" s="11"/>
      <c r="P53" s="50"/>
    </row>
    <row r="54" spans="1:16" ht="12.75">
      <c r="A54" s="51"/>
      <c r="B54" s="83"/>
      <c r="C54" s="83"/>
      <c r="D54" s="83"/>
      <c r="E54" s="83"/>
      <c r="F54" s="83"/>
      <c r="G54" s="83"/>
      <c r="H54" s="83"/>
      <c r="I54" s="84"/>
      <c r="J54" s="83"/>
      <c r="K54" s="83"/>
      <c r="L54" s="83"/>
      <c r="M54" s="50"/>
      <c r="N54" s="50"/>
      <c r="O54" s="50"/>
      <c r="P54" s="50"/>
    </row>
    <row r="55" spans="1:16" ht="12.75">
      <c r="A55" s="51"/>
      <c r="B55" s="83"/>
      <c r="C55" s="83"/>
      <c r="D55" s="83"/>
      <c r="E55" s="83"/>
      <c r="F55" s="83"/>
      <c r="G55" s="83"/>
      <c r="H55" s="83"/>
      <c r="I55" s="84"/>
      <c r="J55" s="83"/>
      <c r="K55" s="83"/>
      <c r="L55" s="83"/>
      <c r="M55" s="50"/>
      <c r="N55" s="50"/>
      <c r="O55" s="50"/>
      <c r="P55" s="50"/>
    </row>
    <row r="56" spans="1:12" ht="12.75">
      <c r="A56" s="35"/>
      <c r="B56" s="48"/>
      <c r="C56" s="48"/>
      <c r="D56" s="48"/>
      <c r="E56" s="48"/>
      <c r="F56" s="48"/>
      <c r="G56" s="48"/>
      <c r="H56" s="48"/>
      <c r="I56" s="73"/>
      <c r="J56" s="48"/>
      <c r="K56" s="48"/>
      <c r="L56" s="21"/>
    </row>
    <row r="57" spans="1:12" ht="12.75">
      <c r="A57" s="35"/>
      <c r="B57" s="48"/>
      <c r="C57" s="21"/>
      <c r="D57" s="21"/>
      <c r="E57" s="21"/>
      <c r="F57" s="21"/>
      <c r="G57" s="21"/>
      <c r="H57" s="48"/>
      <c r="I57" s="45"/>
      <c r="J57" s="21"/>
      <c r="K57" s="21"/>
      <c r="L57" s="21"/>
    </row>
    <row r="58" spans="2:12" ht="12.75">
      <c r="B58" s="21"/>
      <c r="C58" s="21"/>
      <c r="D58" s="21"/>
      <c r="E58" s="21"/>
      <c r="F58" s="21"/>
      <c r="G58" s="21"/>
      <c r="H58" s="21"/>
      <c r="I58" s="21"/>
      <c r="J58" s="21"/>
      <c r="K58" s="21"/>
      <c r="L58" s="21"/>
    </row>
    <row r="59" spans="1:13" ht="12.75">
      <c r="A59" s="1"/>
      <c r="B59" s="21"/>
      <c r="C59" s="21"/>
      <c r="D59" s="21"/>
      <c r="E59" s="21"/>
      <c r="F59" s="21"/>
      <c r="G59" s="21"/>
      <c r="H59" s="21"/>
      <c r="I59" s="21"/>
      <c r="J59" s="21"/>
      <c r="K59" s="21"/>
      <c r="L59" s="21"/>
      <c r="M59" s="48"/>
    </row>
    <row r="60" spans="1:12" ht="13.5" thickBot="1">
      <c r="A60" s="81" t="s">
        <v>36</v>
      </c>
      <c r="B60" s="60"/>
      <c r="L60" s="21"/>
    </row>
    <row r="61" spans="1:2" ht="13.5" thickTop="1">
      <c r="A61" s="200">
        <f>'ESTIMATED COST'!A9</f>
        <v>41053</v>
      </c>
      <c r="B61" s="11">
        <f aca="true" t="shared" si="5" ref="B61:B73">SUM(B3,BB24,O41)</f>
        <v>3541.61</v>
      </c>
    </row>
    <row r="62" spans="1:2" ht="12.75">
      <c r="A62" s="200">
        <f>SUM(A61+1)</f>
        <v>41054</v>
      </c>
      <c r="B62" s="11">
        <f t="shared" si="5"/>
        <v>8275.41</v>
      </c>
    </row>
    <row r="63" spans="1:2" ht="12.75">
      <c r="A63" s="200">
        <f aca="true" t="shared" si="6" ref="A63:A73">SUM(A62+1)</f>
        <v>41055</v>
      </c>
      <c r="B63" s="11">
        <f t="shared" si="5"/>
        <v>9900.66</v>
      </c>
    </row>
    <row r="64" spans="1:2" ht="12.75">
      <c r="A64" s="200">
        <f t="shared" si="6"/>
        <v>41056</v>
      </c>
      <c r="B64" s="11">
        <f t="shared" si="5"/>
        <v>15835.25</v>
      </c>
    </row>
    <row r="65" spans="1:2" ht="12.75">
      <c r="A65" s="200">
        <f t="shared" si="6"/>
        <v>41057</v>
      </c>
      <c r="B65" s="11">
        <f t="shared" si="5"/>
        <v>7852</v>
      </c>
    </row>
    <row r="66" spans="1:2" ht="12.75">
      <c r="A66" s="200">
        <f t="shared" si="6"/>
        <v>41058</v>
      </c>
      <c r="B66" s="11">
        <f t="shared" si="5"/>
        <v>7844.97</v>
      </c>
    </row>
    <row r="67" spans="1:2" ht="12.75">
      <c r="A67" s="200">
        <f t="shared" si="6"/>
        <v>41059</v>
      </c>
      <c r="B67" s="11">
        <f t="shared" si="5"/>
        <v>5511.25</v>
      </c>
    </row>
    <row r="68" spans="1:2" ht="12.75">
      <c r="A68" s="200">
        <f t="shared" si="6"/>
        <v>41060</v>
      </c>
      <c r="B68" s="11">
        <f t="shared" si="5"/>
        <v>1737.49</v>
      </c>
    </row>
    <row r="69" spans="1:2" ht="12.75">
      <c r="A69" s="200">
        <f t="shared" si="6"/>
        <v>41061</v>
      </c>
      <c r="B69" s="11">
        <f t="shared" si="5"/>
        <v>727.31</v>
      </c>
    </row>
    <row r="70" spans="1:2" ht="12.75">
      <c r="A70" s="200">
        <f t="shared" si="6"/>
        <v>41062</v>
      </c>
      <c r="B70" s="11">
        <f t="shared" si="5"/>
        <v>395.21</v>
      </c>
    </row>
    <row r="71" spans="1:2" ht="12.75">
      <c r="A71" s="200">
        <f t="shared" si="6"/>
        <v>41063</v>
      </c>
      <c r="B71" s="11">
        <f t="shared" si="5"/>
        <v>0</v>
      </c>
    </row>
    <row r="72" spans="1:2" ht="12.75">
      <c r="A72" s="200">
        <f t="shared" si="6"/>
        <v>41064</v>
      </c>
      <c r="B72" s="11">
        <f t="shared" si="5"/>
        <v>0</v>
      </c>
    </row>
    <row r="73" spans="1:2" ht="12.75">
      <c r="A73" s="200">
        <f t="shared" si="6"/>
        <v>41065</v>
      </c>
      <c r="B73" s="11">
        <f t="shared" si="5"/>
        <v>0</v>
      </c>
    </row>
    <row r="74" spans="1:2" ht="12.75">
      <c r="A74" s="22"/>
      <c r="B74" s="46"/>
    </row>
    <row r="75" spans="1:2" ht="12.75">
      <c r="A75" s="22"/>
      <c r="B75" s="46"/>
    </row>
    <row r="76" spans="1:2" ht="12.75">
      <c r="A76" s="22"/>
      <c r="B76" s="46"/>
    </row>
  </sheetData>
  <mergeCells count="1">
    <mergeCell ref="A1:B1"/>
  </mergeCells>
  <printOptions/>
  <pageMargins left="0.5" right="0.5" top="0.75" bottom="0.75" header="0.5" footer="0.5"/>
  <pageSetup horizontalDpi="600" verticalDpi="600" orientation="landscape" r:id="rId3"/>
  <headerFooter alignWithMargins="0">
    <oddHeader>&amp;CEstimated Cost &amp;D&amp;T
&amp;F</oddHeader>
  </headerFooter>
  <legacyDrawing r:id="rId2"/>
</worksheet>
</file>

<file path=xl/worksheets/sheet4.xml><?xml version="1.0" encoding="utf-8"?>
<worksheet xmlns="http://schemas.openxmlformats.org/spreadsheetml/2006/main" xmlns:r="http://schemas.openxmlformats.org/officeDocument/2006/relationships">
  <dimension ref="A1:CT240"/>
  <sheetViews>
    <sheetView workbookViewId="0" topLeftCell="A1">
      <pane xSplit="3" topLeftCell="D1" activePane="topRight" state="frozen"/>
      <selection pane="topLeft" activeCell="I5" sqref="I5"/>
      <selection pane="topRight" activeCell="A5" sqref="A5"/>
    </sheetView>
  </sheetViews>
  <sheetFormatPr defaultColWidth="9.140625" defaultRowHeight="12.75"/>
  <cols>
    <col min="1" max="1" width="16.00390625" style="0" bestFit="1" customWidth="1"/>
    <col min="2" max="2" width="6.421875" style="0" customWidth="1"/>
    <col min="3" max="3" width="11.57421875" style="0" customWidth="1"/>
    <col min="4" max="4" width="10.28125" style="0" customWidth="1"/>
    <col min="5" max="5" width="10.421875" style="0" bestFit="1" customWidth="1"/>
    <col min="6" max="6" width="28.28125" style="14" hidden="1" customWidth="1"/>
    <col min="7" max="7" width="10.140625" style="14" customWidth="1"/>
    <col min="8" max="8" width="6.8515625" style="14" customWidth="1"/>
    <col min="9" max="9" width="12.140625" style="0" customWidth="1"/>
    <col min="10" max="10" width="14.140625" style="0" customWidth="1"/>
    <col min="12" max="12" width="8.28125" style="0" customWidth="1"/>
    <col min="13" max="18" width="9.140625" style="56" bestFit="1" customWidth="1"/>
    <col min="19" max="19" width="10.140625" style="56" bestFit="1" customWidth="1"/>
    <col min="20" max="20" width="7.57421875" style="56" bestFit="1" customWidth="1"/>
    <col min="21" max="23" width="9.140625" style="56" bestFit="1" customWidth="1"/>
    <col min="24" max="35" width="7.57421875" style="56" bestFit="1" customWidth="1"/>
    <col min="36" max="36" width="6.57421875" style="56" bestFit="1" customWidth="1"/>
    <col min="37" max="37" width="8.140625" style="56" customWidth="1"/>
    <col min="38" max="38" width="9.140625" style="56" customWidth="1"/>
    <col min="39" max="39" width="8.57421875" style="56" customWidth="1"/>
    <col min="40" max="40" width="8.421875" style="56" customWidth="1"/>
    <col min="41" max="41" width="8.57421875" style="56" customWidth="1"/>
    <col min="42" max="42" width="9.28125" style="56" customWidth="1"/>
    <col min="43" max="43" width="8.00390625" style="56" customWidth="1"/>
    <col min="44" max="44" width="8.57421875" style="56" customWidth="1"/>
    <col min="45" max="45" width="8.00390625" style="56" customWidth="1"/>
    <col min="46" max="47" width="8.421875" style="56" customWidth="1"/>
    <col min="48" max="48" width="9.57421875" style="56" customWidth="1"/>
    <col min="49" max="49" width="5.7109375" style="56" bestFit="1" customWidth="1"/>
    <col min="50" max="50" width="6.140625" style="56" bestFit="1" customWidth="1"/>
    <col min="51" max="51" width="6.421875" style="56" bestFit="1" customWidth="1"/>
    <col min="52" max="52" width="4.28125" style="56" customWidth="1"/>
    <col min="53" max="55" width="4.28125" style="10" customWidth="1"/>
    <col min="56" max="98" width="9.140625" style="10" customWidth="1"/>
  </cols>
  <sheetData>
    <row r="1" spans="4:48" ht="15">
      <c r="D1" s="375" t="s">
        <v>76</v>
      </c>
      <c r="E1" s="375"/>
      <c r="F1" s="375"/>
      <c r="G1" s="375"/>
      <c r="J1" s="391">
        <f>'ESTIMATED COST'!A9</f>
        <v>41053</v>
      </c>
      <c r="K1" s="392"/>
      <c r="L1" s="393"/>
      <c r="M1" s="391">
        <f>SUM(J1+1)</f>
        <v>41054</v>
      </c>
      <c r="N1" s="392"/>
      <c r="O1" s="393"/>
      <c r="P1" s="391">
        <f>SUM(M1+1)</f>
        <v>41055</v>
      </c>
      <c r="Q1" s="392"/>
      <c r="R1" s="393"/>
      <c r="S1" s="391">
        <f>SUM(P1+1)</f>
        <v>41056</v>
      </c>
      <c r="T1" s="392"/>
      <c r="U1" s="393"/>
      <c r="V1" s="391">
        <f>SUM(S1+1)</f>
        <v>41057</v>
      </c>
      <c r="W1" s="392"/>
      <c r="X1" s="393"/>
      <c r="Y1" s="391">
        <f>SUM(V1+1)</f>
        <v>41058</v>
      </c>
      <c r="Z1" s="392"/>
      <c r="AA1" s="393"/>
      <c r="AB1" s="391">
        <f>SUM(Y1+1)</f>
        <v>41059</v>
      </c>
      <c r="AC1" s="392"/>
      <c r="AD1" s="393"/>
      <c r="AE1" s="391">
        <f>SUM(AB1+1)</f>
        <v>41060</v>
      </c>
      <c r="AF1" s="392"/>
      <c r="AG1" s="393"/>
      <c r="AH1" s="391">
        <f>SUM(AE1+1)</f>
        <v>41061</v>
      </c>
      <c r="AI1" s="392"/>
      <c r="AJ1" s="393"/>
      <c r="AK1" s="391">
        <f>SUM(AH1+1)</f>
        <v>41062</v>
      </c>
      <c r="AL1" s="392"/>
      <c r="AM1" s="393"/>
      <c r="AN1" s="391">
        <f>SUM(AK1+1)</f>
        <v>41063</v>
      </c>
      <c r="AO1" s="392"/>
      <c r="AP1" s="393"/>
      <c r="AQ1" s="391">
        <f>SUM(AN1+1)</f>
        <v>41064</v>
      </c>
      <c r="AR1" s="392"/>
      <c r="AS1" s="393"/>
      <c r="AT1" s="391">
        <f>SUM(AQ1+1)</f>
        <v>41065</v>
      </c>
      <c r="AU1" s="392"/>
      <c r="AV1" s="393"/>
    </row>
    <row r="2" spans="1:98" s="20" customFormat="1" ht="15">
      <c r="A2" s="11"/>
      <c r="B2" s="11"/>
      <c r="C2" s="207"/>
      <c r="D2" s="230">
        <f>SUM(D7+D10+D13+D16+D19+D22+D25+D28+D31+D34+D37+D40+D43+D46+D49+D52+D55+D58+D61+D64+D67+D70+D73+D76+D79+D82+D85+D88+D91+D94+D97+D100+D103+D106+D109+D112+D115+D118+D121+D124)</f>
        <v>0</v>
      </c>
      <c r="E2" s="230">
        <f>SUM(E7+E10+E13+E16+E19+E22+E25+E28+E31+E34+E37+E40+E43+E46+E49+E52+E55+E58+E61+E64+E67+E70+E73+E76+E79+E82+E85+E88+E91+E94+E97+E100+E103+E106+E109+E112+E115+E118+E121+E124)</f>
        <v>0</v>
      </c>
      <c r="F2" s="231"/>
      <c r="G2" s="230">
        <f>SUM(G7+G10+G13+G16+G19+G22+G25+G28+G31+G34+G37+G40+G43+G46+G49+G52+G55+G58+G61+G64+G67+G70+G73+G76+G79+G82+G85+G88+G91+G94+G97+G100+G103+G106+G109+G112+G115+G118+G121+G124)</f>
        <v>0</v>
      </c>
      <c r="H2" s="53"/>
      <c r="I2" s="232" t="s">
        <v>77</v>
      </c>
      <c r="J2" s="233">
        <f>SUM(J7+J10+J13+J16+J19+J22+J25+J28+J31+J34+J37+J40+J43+J46+J49+J52+J55+J58+J61+J64+J67+J70+J73+J76+J79+J82+J85+J88+J91+J94+J97+J100+J103+J106+J109+J112+J115+J118+J121+J124)</f>
        <v>0</v>
      </c>
      <c r="K2" s="233">
        <f>SUM(K7+K10+K13+K16+K19+K22+K25+K28+K31+K34+K37+K40+K43+K46+K49+K52+K55+K58+K61+K64+K67+K70+K73+K76+K79+K82+K85+K88+K91+K94+K97+K100+K103+K106+K109+K112+K115+K118+K121+K124)</f>
        <v>0</v>
      </c>
      <c r="L2" s="233">
        <f>SUM(L7+L10+L13+L16+L19+L22+L25+L28+L31+L34+L37+L40+L43+L46+L49+L52+L55+L58+L61+L64+L67+L70+L73+L76+L79+L82+L85+L88+L91+L94+L97+L100+L103+L106+L109+L112+L115+L118+L121+L124)</f>
        <v>0</v>
      </c>
      <c r="M2" s="233">
        <f aca="true" t="shared" si="0" ref="M2:AV2">SUM(M7+M10+M13+M16+M19+M22+M25+M28+M31+M34+M37+M40+M43+M46+M49+M52+M55+M58+M61+M64+M67+M70+M73+M76+M79+M82+M85+M88+M91+M94+M97+M100+M103+M106+M109+M112+M115+M118+M121+M124)</f>
        <v>0</v>
      </c>
      <c r="N2" s="233">
        <f t="shared" si="0"/>
        <v>0</v>
      </c>
      <c r="O2" s="233">
        <f t="shared" si="0"/>
        <v>0</v>
      </c>
      <c r="P2" s="233">
        <f t="shared" si="0"/>
        <v>0</v>
      </c>
      <c r="Q2" s="233">
        <f t="shared" si="0"/>
        <v>0</v>
      </c>
      <c r="R2" s="233">
        <f t="shared" si="0"/>
        <v>0</v>
      </c>
      <c r="S2" s="233">
        <f t="shared" si="0"/>
        <v>0</v>
      </c>
      <c r="T2" s="233">
        <f t="shared" si="0"/>
        <v>0</v>
      </c>
      <c r="U2" s="233">
        <f t="shared" si="0"/>
        <v>0</v>
      </c>
      <c r="V2" s="233">
        <f t="shared" si="0"/>
        <v>0</v>
      </c>
      <c r="W2" s="233">
        <f t="shared" si="0"/>
        <v>0</v>
      </c>
      <c r="X2" s="233">
        <f t="shared" si="0"/>
        <v>0</v>
      </c>
      <c r="Y2" s="233">
        <f t="shared" si="0"/>
        <v>0</v>
      </c>
      <c r="Z2" s="233">
        <f t="shared" si="0"/>
        <v>0</v>
      </c>
      <c r="AA2" s="233">
        <f t="shared" si="0"/>
        <v>0</v>
      </c>
      <c r="AB2" s="233">
        <f t="shared" si="0"/>
        <v>0</v>
      </c>
      <c r="AC2" s="233">
        <f t="shared" si="0"/>
        <v>0</v>
      </c>
      <c r="AD2" s="233">
        <f t="shared" si="0"/>
        <v>0</v>
      </c>
      <c r="AE2" s="233">
        <f t="shared" si="0"/>
        <v>0</v>
      </c>
      <c r="AF2" s="233">
        <f t="shared" si="0"/>
        <v>0</v>
      </c>
      <c r="AG2" s="233">
        <f t="shared" si="0"/>
        <v>0</v>
      </c>
      <c r="AH2" s="233">
        <f t="shared" si="0"/>
        <v>0</v>
      </c>
      <c r="AI2" s="233">
        <f t="shared" si="0"/>
        <v>0</v>
      </c>
      <c r="AJ2" s="233">
        <f t="shared" si="0"/>
        <v>0</v>
      </c>
      <c r="AK2" s="233">
        <f t="shared" si="0"/>
        <v>0</v>
      </c>
      <c r="AL2" s="233">
        <f t="shared" si="0"/>
        <v>0</v>
      </c>
      <c r="AM2" s="233">
        <f t="shared" si="0"/>
        <v>0</v>
      </c>
      <c r="AN2" s="233">
        <f t="shared" si="0"/>
        <v>0</v>
      </c>
      <c r="AO2" s="233">
        <f t="shared" si="0"/>
        <v>0</v>
      </c>
      <c r="AP2" s="233">
        <f t="shared" si="0"/>
        <v>0</v>
      </c>
      <c r="AQ2" s="233">
        <f t="shared" si="0"/>
        <v>0</v>
      </c>
      <c r="AR2" s="233">
        <f t="shared" si="0"/>
        <v>0</v>
      </c>
      <c r="AS2" s="233">
        <f t="shared" si="0"/>
        <v>0</v>
      </c>
      <c r="AT2" s="233">
        <f t="shared" si="0"/>
        <v>0</v>
      </c>
      <c r="AU2" s="233">
        <f t="shared" si="0"/>
        <v>0</v>
      </c>
      <c r="AV2" s="233">
        <f t="shared" si="0"/>
        <v>0</v>
      </c>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row>
    <row r="3" spans="1:98" s="52" customFormat="1" ht="12.75">
      <c r="A3" s="52" t="s">
        <v>58</v>
      </c>
      <c r="B3" s="52" t="s">
        <v>59</v>
      </c>
      <c r="C3" s="52" t="s">
        <v>60</v>
      </c>
      <c r="D3" s="234" t="s">
        <v>61</v>
      </c>
      <c r="E3" s="234" t="s">
        <v>17</v>
      </c>
      <c r="F3" s="234" t="s">
        <v>62</v>
      </c>
      <c r="G3" s="234" t="s">
        <v>74</v>
      </c>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row>
    <row r="4" spans="1:98" s="211" customFormat="1" ht="12.75">
      <c r="A4" s="218" t="s">
        <v>63</v>
      </c>
      <c r="B4" s="218" t="s">
        <v>64</v>
      </c>
      <c r="C4" s="218" t="s">
        <v>65</v>
      </c>
      <c r="F4" s="212"/>
      <c r="G4" s="212"/>
      <c r="H4" s="389" t="s">
        <v>75</v>
      </c>
      <c r="I4" s="390"/>
      <c r="J4" s="215" t="s">
        <v>61</v>
      </c>
      <c r="K4" s="216" t="s">
        <v>17</v>
      </c>
      <c r="L4" s="217" t="s">
        <v>68</v>
      </c>
      <c r="M4" s="215" t="s">
        <v>61</v>
      </c>
      <c r="N4" s="216" t="s">
        <v>17</v>
      </c>
      <c r="O4" s="217" t="s">
        <v>68</v>
      </c>
      <c r="P4" s="215" t="s">
        <v>61</v>
      </c>
      <c r="Q4" s="216" t="s">
        <v>17</v>
      </c>
      <c r="R4" s="217" t="s">
        <v>68</v>
      </c>
      <c r="S4" s="215" t="s">
        <v>61</v>
      </c>
      <c r="T4" s="216" t="s">
        <v>17</v>
      </c>
      <c r="U4" s="217" t="s">
        <v>68</v>
      </c>
      <c r="V4" s="215" t="s">
        <v>61</v>
      </c>
      <c r="W4" s="216" t="s">
        <v>17</v>
      </c>
      <c r="X4" s="217" t="s">
        <v>68</v>
      </c>
      <c r="Y4" s="215" t="s">
        <v>61</v>
      </c>
      <c r="Z4" s="216" t="s">
        <v>17</v>
      </c>
      <c r="AA4" s="217" t="s">
        <v>68</v>
      </c>
      <c r="AB4" s="215" t="s">
        <v>61</v>
      </c>
      <c r="AC4" s="216" t="s">
        <v>17</v>
      </c>
      <c r="AD4" s="217" t="s">
        <v>68</v>
      </c>
      <c r="AE4" s="215" t="s">
        <v>61</v>
      </c>
      <c r="AF4" s="216" t="s">
        <v>17</v>
      </c>
      <c r="AG4" s="217" t="s">
        <v>68</v>
      </c>
      <c r="AH4" s="215" t="s">
        <v>61</v>
      </c>
      <c r="AI4" s="216" t="s">
        <v>17</v>
      </c>
      <c r="AJ4" s="217" t="s">
        <v>68</v>
      </c>
      <c r="AK4" s="215" t="s">
        <v>61</v>
      </c>
      <c r="AL4" s="216" t="s">
        <v>17</v>
      </c>
      <c r="AM4" s="217" t="s">
        <v>68</v>
      </c>
      <c r="AN4" s="215" t="s">
        <v>61</v>
      </c>
      <c r="AO4" s="216" t="s">
        <v>17</v>
      </c>
      <c r="AP4" s="217" t="s">
        <v>68</v>
      </c>
      <c r="AQ4" s="215" t="s">
        <v>61</v>
      </c>
      <c r="AR4" s="216" t="s">
        <v>17</v>
      </c>
      <c r="AS4" s="217" t="s">
        <v>68</v>
      </c>
      <c r="AT4" s="215" t="s">
        <v>61</v>
      </c>
      <c r="AU4" s="216" t="s">
        <v>17</v>
      </c>
      <c r="AV4" s="217" t="s">
        <v>68</v>
      </c>
      <c r="AW4" s="222"/>
      <c r="AX4" s="222"/>
      <c r="AY4" s="222"/>
      <c r="AZ4" s="39"/>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row>
    <row r="5" spans="1:98" s="4" customFormat="1" ht="12.75">
      <c r="A5" s="38"/>
      <c r="B5" s="38"/>
      <c r="C5" s="38"/>
      <c r="D5" s="211"/>
      <c r="E5" s="211"/>
      <c r="F5" s="212"/>
      <c r="G5" s="212"/>
      <c r="H5" s="219" t="s">
        <v>73</v>
      </c>
      <c r="I5" s="210">
        <v>12</v>
      </c>
      <c r="J5" s="215"/>
      <c r="K5" s="216"/>
      <c r="L5" s="217"/>
      <c r="M5" s="215"/>
      <c r="N5" s="216"/>
      <c r="O5" s="217"/>
      <c r="P5" s="215"/>
      <c r="Q5" s="216"/>
      <c r="R5" s="217"/>
      <c r="S5" s="215"/>
      <c r="T5" s="216"/>
      <c r="U5" s="217"/>
      <c r="V5" s="215"/>
      <c r="W5" s="216"/>
      <c r="X5" s="217"/>
      <c r="Y5" s="215"/>
      <c r="Z5" s="216"/>
      <c r="AA5" s="217"/>
      <c r="AB5" s="215"/>
      <c r="AC5" s="216"/>
      <c r="AD5" s="217"/>
      <c r="AE5" s="215"/>
      <c r="AF5" s="216"/>
      <c r="AG5" s="217"/>
      <c r="AH5" s="215"/>
      <c r="AI5" s="216"/>
      <c r="AJ5" s="217"/>
      <c r="AK5" s="215"/>
      <c r="AL5" s="216"/>
      <c r="AM5" s="217"/>
      <c r="AN5" s="215"/>
      <c r="AO5" s="216"/>
      <c r="AP5" s="217"/>
      <c r="AQ5" s="215"/>
      <c r="AR5" s="216"/>
      <c r="AS5" s="217"/>
      <c r="AT5" s="215"/>
      <c r="AU5" s="216"/>
      <c r="AV5" s="217"/>
      <c r="AW5" s="39"/>
      <c r="AX5" s="39"/>
      <c r="AY5" s="39"/>
      <c r="AZ5" s="39"/>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row>
    <row r="6" spans="1:98" s="18" customFormat="1" ht="12.75">
      <c r="A6" s="20"/>
      <c r="B6" s="20"/>
      <c r="C6" s="20"/>
      <c r="D6" s="224">
        <f>SUM(J6+M6+P6+S6+V6+Y6+AB6+AE6+AH6+AK6+AN6+AT6)</f>
        <v>0</v>
      </c>
      <c r="E6" s="224">
        <f>SUM(K6+N6+Q6+T6+W6+Z6+AC6+AF6+AI6+AL6+AO6+AR6+AU6)</f>
        <v>0</v>
      </c>
      <c r="F6" s="224">
        <f>SUM(L6+O6+R6+U6+X6+AA6+AD6+AG6+AJ6+AM6+AP6+AV6)</f>
        <v>0</v>
      </c>
      <c r="G6" s="224">
        <f>SUM(L6+O6+R6+U6+X6+AA6+AD6+AG6+AJ6+AM6+AP6+AS6+AV6)</f>
        <v>0</v>
      </c>
      <c r="H6" s="220" t="s">
        <v>66</v>
      </c>
      <c r="I6" s="209">
        <v>1</v>
      </c>
      <c r="J6" s="205">
        <v>0</v>
      </c>
      <c r="K6" s="206">
        <v>0</v>
      </c>
      <c r="L6" s="208">
        <v>0</v>
      </c>
      <c r="M6" s="205"/>
      <c r="N6" s="206">
        <v>0</v>
      </c>
      <c r="O6" s="208">
        <v>0</v>
      </c>
      <c r="P6" s="205">
        <v>0</v>
      </c>
      <c r="Q6" s="206">
        <v>0</v>
      </c>
      <c r="R6" s="208">
        <v>0</v>
      </c>
      <c r="S6" s="205">
        <v>0</v>
      </c>
      <c r="T6" s="206">
        <v>0</v>
      </c>
      <c r="U6" s="208">
        <v>0</v>
      </c>
      <c r="V6" s="205">
        <v>0</v>
      </c>
      <c r="W6" s="206">
        <v>0</v>
      </c>
      <c r="X6" s="208">
        <v>0</v>
      </c>
      <c r="Y6" s="205">
        <v>0</v>
      </c>
      <c r="Z6" s="206">
        <v>0</v>
      </c>
      <c r="AA6" s="208">
        <v>0</v>
      </c>
      <c r="AB6" s="205">
        <v>0</v>
      </c>
      <c r="AC6" s="206">
        <v>0</v>
      </c>
      <c r="AD6" s="208">
        <v>0</v>
      </c>
      <c r="AE6" s="205">
        <v>0</v>
      </c>
      <c r="AF6" s="206">
        <v>0</v>
      </c>
      <c r="AG6" s="208">
        <v>0</v>
      </c>
      <c r="AH6" s="205">
        <v>0</v>
      </c>
      <c r="AI6" s="206">
        <v>0</v>
      </c>
      <c r="AJ6" s="208">
        <v>0</v>
      </c>
      <c r="AK6" s="205">
        <v>0</v>
      </c>
      <c r="AL6" s="206">
        <v>0</v>
      </c>
      <c r="AM6" s="208">
        <v>0</v>
      </c>
      <c r="AN6" s="205">
        <v>0</v>
      </c>
      <c r="AO6" s="206">
        <v>0</v>
      </c>
      <c r="AP6" s="208">
        <v>0</v>
      </c>
      <c r="AQ6" s="205">
        <v>0</v>
      </c>
      <c r="AR6" s="206">
        <v>0</v>
      </c>
      <c r="AS6" s="208">
        <v>0</v>
      </c>
      <c r="AT6" s="205">
        <v>0</v>
      </c>
      <c r="AU6" s="206">
        <v>0</v>
      </c>
      <c r="AV6" s="208">
        <v>0</v>
      </c>
      <c r="AW6" s="208">
        <v>0</v>
      </c>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row>
    <row r="7" spans="4:98" s="226" customFormat="1" ht="13.5" thickBot="1">
      <c r="D7" s="295">
        <f>SUM(J7+M7+P7+S7+V7+Y7+AB7+AE7+AH7+AK7+AN7+AT7)</f>
        <v>0</v>
      </c>
      <c r="E7" s="295">
        <f>SUM(K7+N7+Q7+T7+W7+Z7+AC7+AF7+AI7+AL7+AO7+AR7+AU7)</f>
        <v>0</v>
      </c>
      <c r="F7" s="295">
        <f>SUM(L7+O7+R7+U7+X7+AA7+AD7+AG7+AJ7+AM7+AP7+AV7)</f>
        <v>0</v>
      </c>
      <c r="G7" s="296">
        <f>SUM(L7+O7+R7+U7+X7+AA7+AD7+AG7+AJ7+AM7+AP7+AS7+AV7)</f>
        <v>0</v>
      </c>
      <c r="H7" s="221" t="s">
        <v>67</v>
      </c>
      <c r="I7" s="214">
        <v>1</v>
      </c>
      <c r="J7" s="227">
        <f>($I6*J6)</f>
        <v>0</v>
      </c>
      <c r="K7" s="228">
        <f>($I7*K6)</f>
        <v>0</v>
      </c>
      <c r="L7" s="229">
        <f>SUM($I5*L6)</f>
        <v>0</v>
      </c>
      <c r="M7" s="227">
        <f>($I6*M6)</f>
        <v>0</v>
      </c>
      <c r="N7" s="228">
        <f>($I7*N6)</f>
        <v>0</v>
      </c>
      <c r="O7" s="229">
        <f>SUM($I5*O6)</f>
        <v>0</v>
      </c>
      <c r="P7" s="227">
        <f>($I6*P6)</f>
        <v>0</v>
      </c>
      <c r="Q7" s="228">
        <f>($I7*Q6)</f>
        <v>0</v>
      </c>
      <c r="R7" s="229">
        <f>SUM($I5*R6)</f>
        <v>0</v>
      </c>
      <c r="S7" s="227">
        <f>($I6*S6)</f>
        <v>0</v>
      </c>
      <c r="T7" s="228">
        <f>($I7*T6)</f>
        <v>0</v>
      </c>
      <c r="U7" s="229">
        <f>SUM($I5*U6)</f>
        <v>0</v>
      </c>
      <c r="V7" s="227">
        <f>($I6*V6)</f>
        <v>0</v>
      </c>
      <c r="W7" s="228">
        <f>($I7*W6)</f>
        <v>0</v>
      </c>
      <c r="X7" s="229">
        <f>SUM($I5*X6)</f>
        <v>0</v>
      </c>
      <c r="Y7" s="227">
        <f>($I6*Y6)</f>
        <v>0</v>
      </c>
      <c r="Z7" s="228">
        <f>($I7*Z6)</f>
        <v>0</v>
      </c>
      <c r="AA7" s="229">
        <f>SUM($I5*AA6)</f>
        <v>0</v>
      </c>
      <c r="AB7" s="227">
        <f>($I6*AB6)</f>
        <v>0</v>
      </c>
      <c r="AC7" s="228">
        <f>($I7*AC6)</f>
        <v>0</v>
      </c>
      <c r="AD7" s="229">
        <f>SUM($I5*AD6)</f>
        <v>0</v>
      </c>
      <c r="AE7" s="227">
        <f>($I6*AE6)</f>
        <v>0</v>
      </c>
      <c r="AF7" s="228">
        <f>($I7*AF6)</f>
        <v>0</v>
      </c>
      <c r="AG7" s="229">
        <f>SUM($I5*AG6)</f>
        <v>0</v>
      </c>
      <c r="AH7" s="227">
        <f>($I6*AH6)</f>
        <v>0</v>
      </c>
      <c r="AI7" s="228">
        <f>($I7*AI6)</f>
        <v>0</v>
      </c>
      <c r="AJ7" s="229">
        <f>SUM($I5*AJ6)</f>
        <v>0</v>
      </c>
      <c r="AK7" s="227">
        <f>($I6*AK6)</f>
        <v>0</v>
      </c>
      <c r="AL7" s="228">
        <f>($I7*AL6)</f>
        <v>0</v>
      </c>
      <c r="AM7" s="229">
        <f>SUM($I5*AM6)</f>
        <v>0</v>
      </c>
      <c r="AN7" s="227">
        <f>($I6*AN6)</f>
        <v>0</v>
      </c>
      <c r="AO7" s="228">
        <f>($I7*AO6)</f>
        <v>0</v>
      </c>
      <c r="AP7" s="229">
        <f>SUM($I5*AP6)</f>
        <v>0</v>
      </c>
      <c r="AQ7" s="227">
        <f>($I6*AQ6)</f>
        <v>0</v>
      </c>
      <c r="AR7" s="228">
        <f>($I7*AR6)</f>
        <v>0</v>
      </c>
      <c r="AS7" s="229">
        <f>SUM($I5*AS6)</f>
        <v>0</v>
      </c>
      <c r="AT7" s="227">
        <f>($I6*AT6)</f>
        <v>0</v>
      </c>
      <c r="AU7" s="228">
        <f>($I7*AU6)</f>
        <v>0</v>
      </c>
      <c r="AV7" s="229">
        <f>SUM($I5*AV6)</f>
        <v>0</v>
      </c>
      <c r="AW7" s="27"/>
      <c r="AX7" s="27"/>
      <c r="AY7" s="27"/>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row>
    <row r="8" spans="1:98" s="4" customFormat="1" ht="12.75">
      <c r="A8" s="38"/>
      <c r="B8" s="38"/>
      <c r="C8" s="38"/>
      <c r="D8" s="211"/>
      <c r="E8" s="211"/>
      <c r="F8" s="212"/>
      <c r="G8" s="212"/>
      <c r="H8" s="219" t="s">
        <v>73</v>
      </c>
      <c r="I8" s="210">
        <v>12</v>
      </c>
      <c r="J8" s="215"/>
      <c r="K8" s="216"/>
      <c r="L8" s="217"/>
      <c r="M8" s="215"/>
      <c r="N8" s="216"/>
      <c r="O8" s="217"/>
      <c r="P8" s="215"/>
      <c r="Q8" s="216"/>
      <c r="R8" s="217"/>
      <c r="S8" s="215"/>
      <c r="T8" s="216"/>
      <c r="U8" s="217"/>
      <c r="V8" s="215"/>
      <c r="W8" s="216"/>
      <c r="X8" s="217"/>
      <c r="Y8" s="215"/>
      <c r="Z8" s="216"/>
      <c r="AA8" s="217"/>
      <c r="AB8" s="215"/>
      <c r="AC8" s="216"/>
      <c r="AD8" s="217"/>
      <c r="AE8" s="215"/>
      <c r="AF8" s="216"/>
      <c r="AG8" s="217"/>
      <c r="AH8" s="215"/>
      <c r="AI8" s="216"/>
      <c r="AJ8" s="217"/>
      <c r="AK8" s="215"/>
      <c r="AL8" s="216"/>
      <c r="AM8" s="217"/>
      <c r="AN8" s="215"/>
      <c r="AO8" s="216"/>
      <c r="AP8" s="217"/>
      <c r="AQ8" s="215"/>
      <c r="AR8" s="216"/>
      <c r="AS8" s="217"/>
      <c r="AT8" s="215"/>
      <c r="AU8" s="216"/>
      <c r="AV8" s="217"/>
      <c r="AW8" s="39"/>
      <c r="AX8" s="39"/>
      <c r="AY8" s="39"/>
      <c r="AZ8" s="39"/>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row>
    <row r="9" spans="1:98" s="18" customFormat="1" ht="12.75">
      <c r="A9" s="20"/>
      <c r="B9" s="20"/>
      <c r="C9" s="20"/>
      <c r="D9" s="224">
        <f>SUM(J9+M9+P9+S9+V9+Y9+AB9+AE9+AH9+AK9+AN9+AT9)</f>
        <v>0</v>
      </c>
      <c r="E9" s="224">
        <f>SUM(K9+N9+Q9+T9+W9+Z9+AC9+AF9+AI9+AL9+AO9+AR9+AU9)</f>
        <v>0</v>
      </c>
      <c r="F9" s="224">
        <f>SUM(L9+O9+R9+U9+X9+AA9+AD9+AG9+AJ9+AM9+AP9+AV9)</f>
        <v>0</v>
      </c>
      <c r="G9" s="224">
        <f>SUM(L9+O9+R9+U9+X9+AA9+AD9+AG9+AJ9+AM9+AP9+AS9+AV9)</f>
        <v>0</v>
      </c>
      <c r="H9" s="220" t="s">
        <v>66</v>
      </c>
      <c r="I9" s="209">
        <v>1</v>
      </c>
      <c r="J9" s="205">
        <v>0</v>
      </c>
      <c r="K9" s="206">
        <v>0</v>
      </c>
      <c r="L9" s="208">
        <v>0</v>
      </c>
      <c r="M9" s="205"/>
      <c r="N9" s="206"/>
      <c r="O9" s="208"/>
      <c r="P9" s="205"/>
      <c r="Q9" s="206"/>
      <c r="R9" s="208"/>
      <c r="S9" s="205"/>
      <c r="T9" s="206"/>
      <c r="U9" s="208"/>
      <c r="V9" s="205"/>
      <c r="W9" s="206"/>
      <c r="X9" s="208"/>
      <c r="Y9" s="205"/>
      <c r="Z9" s="206"/>
      <c r="AA9" s="208"/>
      <c r="AB9" s="205"/>
      <c r="AC9" s="206"/>
      <c r="AD9" s="208"/>
      <c r="AE9" s="205"/>
      <c r="AF9" s="206"/>
      <c r="AG9" s="208"/>
      <c r="AH9" s="205"/>
      <c r="AI9" s="206"/>
      <c r="AJ9" s="208"/>
      <c r="AK9" s="205"/>
      <c r="AL9" s="206"/>
      <c r="AM9" s="208"/>
      <c r="AN9" s="205"/>
      <c r="AO9" s="206"/>
      <c r="AP9" s="208"/>
      <c r="AQ9" s="205"/>
      <c r="AR9" s="206"/>
      <c r="AS9" s="208"/>
      <c r="AT9" s="205"/>
      <c r="AU9" s="206"/>
      <c r="AV9" s="208"/>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row>
    <row r="10" spans="4:98" s="226" customFormat="1" ht="13.5" thickBot="1">
      <c r="D10" s="295">
        <f>SUM(J10+M10+P10+S10+V10+Y10+AB10+AE10+AH10+AK10+AN10+AT10)</f>
        <v>0</v>
      </c>
      <c r="E10" s="295">
        <f>SUM(K10+N10+Q10+T10+W10+Z10+AC10+AF10+AI10+AL10+AO10+AR10+AU10)</f>
        <v>0</v>
      </c>
      <c r="F10" s="295">
        <f>SUM(L10+O10+R10+U10+X10+AA10+AD10+AG10+AJ10+AM10+AP10+AV10)</f>
        <v>0</v>
      </c>
      <c r="G10" s="296">
        <f>SUM(L10+O10+R10+U10+X10+AA10+AD10+AG10+AJ10+AM10+AP10+AS10+AV10)</f>
        <v>0</v>
      </c>
      <c r="H10" s="221" t="s">
        <v>67</v>
      </c>
      <c r="I10" s="214">
        <v>1</v>
      </c>
      <c r="J10" s="227">
        <f>($I9*J9)</f>
        <v>0</v>
      </c>
      <c r="K10" s="228">
        <f>($I10*K9)</f>
        <v>0</v>
      </c>
      <c r="L10" s="229">
        <f>SUM($I8*L9)</f>
        <v>0</v>
      </c>
      <c r="M10" s="227">
        <f>($I9*M9)</f>
        <v>0</v>
      </c>
      <c r="N10" s="228">
        <f>($I10*N9)</f>
        <v>0</v>
      </c>
      <c r="O10" s="229">
        <f>SUM($I8*O9)</f>
        <v>0</v>
      </c>
      <c r="P10" s="227">
        <f>($I9*P9)</f>
        <v>0</v>
      </c>
      <c r="Q10" s="228">
        <f>($I10*Q9)</f>
        <v>0</v>
      </c>
      <c r="R10" s="229">
        <f>SUM($I8*R9)</f>
        <v>0</v>
      </c>
      <c r="S10" s="227">
        <f>($I9*S9)</f>
        <v>0</v>
      </c>
      <c r="T10" s="228">
        <f>($I10*T9)</f>
        <v>0</v>
      </c>
      <c r="U10" s="229">
        <f>SUM($I8*U9)</f>
        <v>0</v>
      </c>
      <c r="V10" s="227">
        <f>($I9*V9)</f>
        <v>0</v>
      </c>
      <c r="W10" s="228">
        <f>($I10*W9)</f>
        <v>0</v>
      </c>
      <c r="X10" s="229">
        <f>SUM($I8*X9)</f>
        <v>0</v>
      </c>
      <c r="Y10" s="227">
        <f>($I9*Y9)</f>
        <v>0</v>
      </c>
      <c r="Z10" s="228">
        <f>($I10*Z9)</f>
        <v>0</v>
      </c>
      <c r="AA10" s="229">
        <f>SUM($I8*AA9)</f>
        <v>0</v>
      </c>
      <c r="AB10" s="227">
        <f>($I9*AB9)</f>
        <v>0</v>
      </c>
      <c r="AC10" s="228">
        <f>($I10*AC9)</f>
        <v>0</v>
      </c>
      <c r="AD10" s="229">
        <f>SUM($I8*AD9)</f>
        <v>0</v>
      </c>
      <c r="AE10" s="227">
        <f>($I9*AE9)</f>
        <v>0</v>
      </c>
      <c r="AF10" s="228">
        <f>($I10*AF9)</f>
        <v>0</v>
      </c>
      <c r="AG10" s="229">
        <f>SUM($I8*AG9)</f>
        <v>0</v>
      </c>
      <c r="AH10" s="227">
        <f>($I9*AH9)</f>
        <v>0</v>
      </c>
      <c r="AI10" s="228">
        <f>($I10*AI9)</f>
        <v>0</v>
      </c>
      <c r="AJ10" s="229">
        <f>SUM($I8*AJ9)</f>
        <v>0</v>
      </c>
      <c r="AK10" s="227">
        <f>($I9*AK9)</f>
        <v>0</v>
      </c>
      <c r="AL10" s="228">
        <f>($I10*AL9)</f>
        <v>0</v>
      </c>
      <c r="AM10" s="229">
        <f>SUM($I8*AM9)</f>
        <v>0</v>
      </c>
      <c r="AN10" s="227">
        <f>($I9*AN9)</f>
        <v>0</v>
      </c>
      <c r="AO10" s="228">
        <f>($I10*AO9)</f>
        <v>0</v>
      </c>
      <c r="AP10" s="229">
        <f>SUM($I8*AP9)</f>
        <v>0</v>
      </c>
      <c r="AQ10" s="227">
        <f>($I9*AQ9)</f>
        <v>0</v>
      </c>
      <c r="AR10" s="228">
        <f>($I10*AR9)</f>
        <v>0</v>
      </c>
      <c r="AS10" s="229">
        <f>SUM($I8*AS9)</f>
        <v>0</v>
      </c>
      <c r="AT10" s="227">
        <f>($I9*AT9)</f>
        <v>0</v>
      </c>
      <c r="AU10" s="228">
        <f>($I10*AU9)</f>
        <v>0</v>
      </c>
      <c r="AV10" s="229">
        <f>SUM($I8*AV9)</f>
        <v>0</v>
      </c>
      <c r="AW10" s="27"/>
      <c r="AX10" s="27"/>
      <c r="AY10" s="27"/>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row>
    <row r="11" spans="1:98" s="4" customFormat="1" ht="12.75">
      <c r="A11" s="38"/>
      <c r="B11" s="38"/>
      <c r="C11" s="38"/>
      <c r="D11" s="211"/>
      <c r="E11" s="211"/>
      <c r="F11" s="212"/>
      <c r="G11" s="212"/>
      <c r="H11" s="219" t="s">
        <v>73</v>
      </c>
      <c r="I11" s="210">
        <v>12</v>
      </c>
      <c r="J11" s="215"/>
      <c r="K11" s="216"/>
      <c r="L11" s="217"/>
      <c r="M11" s="215"/>
      <c r="N11" s="216"/>
      <c r="O11" s="217"/>
      <c r="P11" s="215"/>
      <c r="Q11" s="216"/>
      <c r="R11" s="217"/>
      <c r="S11" s="215"/>
      <c r="T11" s="216"/>
      <c r="U11" s="217"/>
      <c r="V11" s="215"/>
      <c r="W11" s="216"/>
      <c r="X11" s="217"/>
      <c r="Y11" s="215"/>
      <c r="Z11" s="216"/>
      <c r="AA11" s="217"/>
      <c r="AB11" s="215"/>
      <c r="AC11" s="216"/>
      <c r="AD11" s="217"/>
      <c r="AE11" s="215"/>
      <c r="AF11" s="216"/>
      <c r="AG11" s="217"/>
      <c r="AH11" s="215"/>
      <c r="AI11" s="216"/>
      <c r="AJ11" s="217"/>
      <c r="AK11" s="215"/>
      <c r="AL11" s="216"/>
      <c r="AM11" s="217"/>
      <c r="AN11" s="215"/>
      <c r="AO11" s="216"/>
      <c r="AP11" s="217"/>
      <c r="AQ11" s="215"/>
      <c r="AR11" s="216"/>
      <c r="AS11" s="217"/>
      <c r="AT11" s="215"/>
      <c r="AU11" s="216"/>
      <c r="AV11" s="217"/>
      <c r="AW11" s="39"/>
      <c r="AX11" s="39"/>
      <c r="AY11" s="39"/>
      <c r="AZ11" s="39"/>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row>
    <row r="12" spans="1:98" s="18" customFormat="1" ht="12.75">
      <c r="A12" s="20"/>
      <c r="B12" s="20"/>
      <c r="C12" s="20"/>
      <c r="D12" s="224">
        <f>SUM(J12+M12+P12+S12+V12+Y12+AB12+AE12+AH12+AK12+AN12+AT12)</f>
        <v>0</v>
      </c>
      <c r="E12" s="224">
        <f>SUM(K12+N12+Q12+T12+W12+Z12+AC12+AF12+AI12+AL12+AO12+AR12+AU12)</f>
        <v>0</v>
      </c>
      <c r="F12" s="224">
        <f>SUM(L12+O12+R12+U12+X12+AA12+AD12+AG12+AJ12+AM12+AP12+AV12)</f>
        <v>0</v>
      </c>
      <c r="G12" s="224">
        <f>SUM(L12+O12+R12+U12+X12+AA12+AD12+AG12+AJ12+AM12+AP12+AS12+AV12)</f>
        <v>0</v>
      </c>
      <c r="H12" s="220" t="s">
        <v>66</v>
      </c>
      <c r="I12" s="209">
        <v>1</v>
      </c>
      <c r="J12" s="205"/>
      <c r="K12" s="206"/>
      <c r="L12" s="208"/>
      <c r="M12" s="205"/>
      <c r="N12" s="206"/>
      <c r="O12" s="208"/>
      <c r="P12" s="205">
        <v>0</v>
      </c>
      <c r="Q12" s="206">
        <v>0</v>
      </c>
      <c r="R12" s="208">
        <v>0</v>
      </c>
      <c r="S12" s="205"/>
      <c r="T12" s="206"/>
      <c r="U12" s="208"/>
      <c r="V12" s="205"/>
      <c r="W12" s="206"/>
      <c r="X12" s="208"/>
      <c r="Y12" s="205"/>
      <c r="Z12" s="206"/>
      <c r="AA12" s="208"/>
      <c r="AB12" s="205"/>
      <c r="AC12" s="206"/>
      <c r="AD12" s="208"/>
      <c r="AE12" s="205"/>
      <c r="AF12" s="206"/>
      <c r="AG12" s="208"/>
      <c r="AH12" s="205"/>
      <c r="AI12" s="206"/>
      <c r="AJ12" s="208"/>
      <c r="AK12" s="205"/>
      <c r="AL12" s="206"/>
      <c r="AM12" s="208"/>
      <c r="AN12" s="205"/>
      <c r="AO12" s="206"/>
      <c r="AP12" s="208"/>
      <c r="AQ12" s="205"/>
      <c r="AR12" s="206"/>
      <c r="AS12" s="208"/>
      <c r="AT12" s="205"/>
      <c r="AU12" s="206"/>
      <c r="AV12" s="208"/>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row>
    <row r="13" spans="4:98" s="226" customFormat="1" ht="13.5" thickBot="1">
      <c r="D13" s="295">
        <f>SUM(J13+M13+P13+S13+V13+Y13+AB13+AE13+AH13+AK13+AN13+AT13)</f>
        <v>0</v>
      </c>
      <c r="E13" s="295">
        <f>SUM(K13+N13+Q13+T13+W13+Z13+AC13+AF13+AI13+AL13+AO13+AR13+AU13)</f>
        <v>0</v>
      </c>
      <c r="F13" s="295">
        <f>SUM(L13+O13+R13+U13+X13+AA13+AD13+AG13+AJ13+AM13+AP13+AV13)</f>
        <v>0</v>
      </c>
      <c r="G13" s="296">
        <f>SUM(L13+O13+R13+U13+X13+AA13+AD13+AG13+AJ13+AM13+AP13+AS13+AV13)</f>
        <v>0</v>
      </c>
      <c r="H13" s="221" t="s">
        <v>67</v>
      </c>
      <c r="I13" s="214">
        <v>1</v>
      </c>
      <c r="J13" s="227">
        <f>($I12*J12)</f>
        <v>0</v>
      </c>
      <c r="K13" s="228">
        <f>($I13*K12)</f>
        <v>0</v>
      </c>
      <c r="L13" s="229">
        <f>SUM($I11*L12)</f>
        <v>0</v>
      </c>
      <c r="M13" s="227">
        <f>($I12*M12)</f>
        <v>0</v>
      </c>
      <c r="N13" s="228">
        <f>($I13*N12)</f>
        <v>0</v>
      </c>
      <c r="O13" s="229">
        <f>SUM($I11*O12)</f>
        <v>0</v>
      </c>
      <c r="P13" s="227">
        <f>($I12*P12)</f>
        <v>0</v>
      </c>
      <c r="Q13" s="228">
        <f>($I13*Q12)</f>
        <v>0</v>
      </c>
      <c r="R13" s="229">
        <f>SUM($I11*R12)</f>
        <v>0</v>
      </c>
      <c r="S13" s="227">
        <f>($I12*S12)</f>
        <v>0</v>
      </c>
      <c r="T13" s="228">
        <f>($I13*T12)</f>
        <v>0</v>
      </c>
      <c r="U13" s="229">
        <f>SUM($I11*U12)</f>
        <v>0</v>
      </c>
      <c r="V13" s="227">
        <f>($I12*V12)</f>
        <v>0</v>
      </c>
      <c r="W13" s="228">
        <f>($I13*W12)</f>
        <v>0</v>
      </c>
      <c r="X13" s="229">
        <f>SUM($I11*X12)</f>
        <v>0</v>
      </c>
      <c r="Y13" s="227">
        <f>($I12*Y12)</f>
        <v>0</v>
      </c>
      <c r="Z13" s="228">
        <f>($I13*Z12)</f>
        <v>0</v>
      </c>
      <c r="AA13" s="229">
        <f>SUM($I11*AA12)</f>
        <v>0</v>
      </c>
      <c r="AB13" s="227">
        <f>($I12*AB12)</f>
        <v>0</v>
      </c>
      <c r="AC13" s="228">
        <f>($I13*AC12)</f>
        <v>0</v>
      </c>
      <c r="AD13" s="229">
        <f>SUM($I11*AD12)</f>
        <v>0</v>
      </c>
      <c r="AE13" s="227">
        <f>($I12*AE12)</f>
        <v>0</v>
      </c>
      <c r="AF13" s="228">
        <f>($I13*AF12)</f>
        <v>0</v>
      </c>
      <c r="AG13" s="229">
        <f>SUM($I11*AG12)</f>
        <v>0</v>
      </c>
      <c r="AH13" s="227">
        <f>($I12*AH12)</f>
        <v>0</v>
      </c>
      <c r="AI13" s="228">
        <f>($I13*AI12)</f>
        <v>0</v>
      </c>
      <c r="AJ13" s="229">
        <f>SUM($I11*AJ12)</f>
        <v>0</v>
      </c>
      <c r="AK13" s="227">
        <f>($I12*AK12)</f>
        <v>0</v>
      </c>
      <c r="AL13" s="228">
        <f>($I13*AL12)</f>
        <v>0</v>
      </c>
      <c r="AM13" s="229">
        <f>SUM($I11*AM12)</f>
        <v>0</v>
      </c>
      <c r="AN13" s="227">
        <f>($I12*AN12)</f>
        <v>0</v>
      </c>
      <c r="AO13" s="228">
        <f>($I13*AO12)</f>
        <v>0</v>
      </c>
      <c r="AP13" s="229">
        <f>SUM($I11*AP12)</f>
        <v>0</v>
      </c>
      <c r="AQ13" s="227">
        <f>($I12*AQ12)</f>
        <v>0</v>
      </c>
      <c r="AR13" s="228">
        <f>($I13*AR12)</f>
        <v>0</v>
      </c>
      <c r="AS13" s="229">
        <f>SUM($I11*AS12)</f>
        <v>0</v>
      </c>
      <c r="AT13" s="227">
        <f>($I12*AT12)</f>
        <v>0</v>
      </c>
      <c r="AU13" s="228">
        <f>($I13*AU12)</f>
        <v>0</v>
      </c>
      <c r="AV13" s="229">
        <f>SUM($I11*AV12)</f>
        <v>0</v>
      </c>
      <c r="AW13" s="27"/>
      <c r="AX13" s="27"/>
      <c r="AY13" s="27"/>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row>
    <row r="14" spans="1:98" s="4" customFormat="1" ht="12.75">
      <c r="A14" s="38"/>
      <c r="B14" s="38"/>
      <c r="C14" s="38"/>
      <c r="D14" s="211"/>
      <c r="E14" s="211"/>
      <c r="F14" s="212"/>
      <c r="G14" s="212"/>
      <c r="H14" s="219" t="s">
        <v>73</v>
      </c>
      <c r="I14" s="210">
        <v>12</v>
      </c>
      <c r="J14" s="215"/>
      <c r="K14" s="216"/>
      <c r="L14" s="217"/>
      <c r="M14" s="215"/>
      <c r="N14" s="216"/>
      <c r="O14" s="217"/>
      <c r="P14" s="215"/>
      <c r="Q14" s="216"/>
      <c r="R14" s="217"/>
      <c r="S14" s="215"/>
      <c r="T14" s="216"/>
      <c r="U14" s="217"/>
      <c r="V14" s="215"/>
      <c r="W14" s="216"/>
      <c r="X14" s="217"/>
      <c r="Y14" s="215"/>
      <c r="Z14" s="216"/>
      <c r="AA14" s="217"/>
      <c r="AB14" s="215"/>
      <c r="AC14" s="216"/>
      <c r="AD14" s="217"/>
      <c r="AE14" s="215"/>
      <c r="AF14" s="216"/>
      <c r="AG14" s="217"/>
      <c r="AH14" s="215"/>
      <c r="AI14" s="216"/>
      <c r="AJ14" s="217"/>
      <c r="AK14" s="215"/>
      <c r="AL14" s="216"/>
      <c r="AM14" s="217"/>
      <c r="AN14" s="215"/>
      <c r="AO14" s="216"/>
      <c r="AP14" s="217"/>
      <c r="AQ14" s="215"/>
      <c r="AR14" s="216"/>
      <c r="AS14" s="217"/>
      <c r="AT14" s="215"/>
      <c r="AU14" s="216"/>
      <c r="AV14" s="217"/>
      <c r="AW14" s="39"/>
      <c r="AX14" s="39"/>
      <c r="AY14" s="39"/>
      <c r="AZ14" s="39"/>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row>
    <row r="15" spans="1:98" s="18" customFormat="1" ht="12.75">
      <c r="A15" s="20"/>
      <c r="B15" s="20"/>
      <c r="C15" s="20"/>
      <c r="D15" s="224">
        <f>SUM(J15+M15+P15+S15+V15+Y15+AB15+AE15+AH15+AK15+AN15+AT15)</f>
        <v>0</v>
      </c>
      <c r="E15" s="224">
        <f>SUM(K15+N15+Q15+T15+W15+Z15+AC15+AF15+AI15+AL15+AO15+AR15+AU15)</f>
        <v>0</v>
      </c>
      <c r="F15" s="224">
        <f>SUM(L15+O15+R15+U15+X15+AA15+AD15+AG15+AJ15+AM15+AP15+AV15)</f>
        <v>0</v>
      </c>
      <c r="G15" s="224">
        <f>SUM(L15+O15+R15+U15+X15+AA15+AD15+AG15+AJ15+AM15+AP15+AS15+AV15)</f>
        <v>0</v>
      </c>
      <c r="H15" s="220" t="s">
        <v>66</v>
      </c>
      <c r="I15" s="209">
        <v>1</v>
      </c>
      <c r="J15" s="205"/>
      <c r="K15" s="206"/>
      <c r="L15" s="208"/>
      <c r="M15" s="205"/>
      <c r="N15" s="206"/>
      <c r="O15" s="208"/>
      <c r="P15" s="205"/>
      <c r="Q15" s="206"/>
      <c r="R15" s="208"/>
      <c r="S15" s="205">
        <v>0</v>
      </c>
      <c r="T15" s="206">
        <v>0</v>
      </c>
      <c r="U15" s="208">
        <v>0</v>
      </c>
      <c r="V15" s="205"/>
      <c r="W15" s="206"/>
      <c r="X15" s="208"/>
      <c r="Y15" s="205"/>
      <c r="Z15" s="206"/>
      <c r="AA15" s="208"/>
      <c r="AB15" s="205"/>
      <c r="AC15" s="206"/>
      <c r="AD15" s="208"/>
      <c r="AE15" s="205"/>
      <c r="AF15" s="206"/>
      <c r="AG15" s="208"/>
      <c r="AH15" s="205"/>
      <c r="AI15" s="206"/>
      <c r="AJ15" s="208"/>
      <c r="AK15" s="205"/>
      <c r="AL15" s="206"/>
      <c r="AM15" s="208"/>
      <c r="AN15" s="205"/>
      <c r="AO15" s="206"/>
      <c r="AP15" s="208"/>
      <c r="AQ15" s="205"/>
      <c r="AR15" s="206"/>
      <c r="AS15" s="208"/>
      <c r="AT15" s="205"/>
      <c r="AU15" s="206"/>
      <c r="AV15" s="208"/>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row>
    <row r="16" spans="4:98" s="226" customFormat="1" ht="13.5" thickBot="1">
      <c r="D16" s="295">
        <f>SUM(J16+M16+P16+S16+V16+Y16+AB16+AE16+AH16+AK16+AN16+AT16)</f>
        <v>0</v>
      </c>
      <c r="E16" s="295">
        <f>SUM(K16+N16+Q16+T16+W16+Z16+AC16+AF16+AI16+AL16+AO16+AR16+AU16)</f>
        <v>0</v>
      </c>
      <c r="F16" s="295">
        <f>SUM(L16+O16+R16+U16+X16+AA16+AD16+AG16+AJ16+AM16+AP16+AV16)</f>
        <v>0</v>
      </c>
      <c r="G16" s="296">
        <f>SUM(L16+O16+R16+U16+X16+AA16+AD16+AG16+AJ16+AM16+AP16+AS16+AV16)</f>
        <v>0</v>
      </c>
      <c r="H16" s="221" t="s">
        <v>67</v>
      </c>
      <c r="I16" s="214">
        <v>1</v>
      </c>
      <c r="J16" s="227">
        <f>($I15*J15)</f>
        <v>0</v>
      </c>
      <c r="K16" s="228">
        <f>($I16*K15)</f>
        <v>0</v>
      </c>
      <c r="L16" s="229">
        <f>SUM($I14*L15)</f>
        <v>0</v>
      </c>
      <c r="M16" s="227">
        <f>($I15*M15)</f>
        <v>0</v>
      </c>
      <c r="N16" s="228">
        <f>($I16*N15)</f>
        <v>0</v>
      </c>
      <c r="O16" s="229">
        <f>SUM($I14*O15)</f>
        <v>0</v>
      </c>
      <c r="P16" s="227">
        <f>($I15*P15)</f>
        <v>0</v>
      </c>
      <c r="Q16" s="228">
        <f>($I16*Q15)</f>
        <v>0</v>
      </c>
      <c r="R16" s="229">
        <f>SUM($I14*R15)</f>
        <v>0</v>
      </c>
      <c r="S16" s="227">
        <f>($I15*S15)</f>
        <v>0</v>
      </c>
      <c r="T16" s="228">
        <f>($I16*T15)</f>
        <v>0</v>
      </c>
      <c r="U16" s="229">
        <f>SUM($I14*U15)</f>
        <v>0</v>
      </c>
      <c r="V16" s="227">
        <f>($I15*V15)</f>
        <v>0</v>
      </c>
      <c r="W16" s="228">
        <f>($I16*W15)</f>
        <v>0</v>
      </c>
      <c r="X16" s="229">
        <f>SUM($I14*X15)</f>
        <v>0</v>
      </c>
      <c r="Y16" s="227">
        <f>($I15*Y15)</f>
        <v>0</v>
      </c>
      <c r="Z16" s="228">
        <f>($I16*Z15)</f>
        <v>0</v>
      </c>
      <c r="AA16" s="229">
        <f>SUM($I14*AA15)</f>
        <v>0</v>
      </c>
      <c r="AB16" s="227">
        <f>($I15*AB15)</f>
        <v>0</v>
      </c>
      <c r="AC16" s="228">
        <f>($I16*AC15)</f>
        <v>0</v>
      </c>
      <c r="AD16" s="229">
        <f>SUM($I14*AD15)</f>
        <v>0</v>
      </c>
      <c r="AE16" s="227">
        <f>($I15*AE15)</f>
        <v>0</v>
      </c>
      <c r="AF16" s="228">
        <f>($I16*AF15)</f>
        <v>0</v>
      </c>
      <c r="AG16" s="229">
        <f>SUM($I14*AG15)</f>
        <v>0</v>
      </c>
      <c r="AH16" s="227">
        <f>($I15*AH15)</f>
        <v>0</v>
      </c>
      <c r="AI16" s="228">
        <f>($I16*AI15)</f>
        <v>0</v>
      </c>
      <c r="AJ16" s="229">
        <f>SUM($I14*AJ15)</f>
        <v>0</v>
      </c>
      <c r="AK16" s="227">
        <f>($I15*AK15)</f>
        <v>0</v>
      </c>
      <c r="AL16" s="228">
        <f>($I16*AL15)</f>
        <v>0</v>
      </c>
      <c r="AM16" s="229">
        <f>SUM($I14*AM15)</f>
        <v>0</v>
      </c>
      <c r="AN16" s="227">
        <f>($I15*AN15)</f>
        <v>0</v>
      </c>
      <c r="AO16" s="228">
        <f>($I16*AO15)</f>
        <v>0</v>
      </c>
      <c r="AP16" s="229">
        <f>SUM($I14*AP15)</f>
        <v>0</v>
      </c>
      <c r="AQ16" s="227">
        <f>($I15*AQ15)</f>
        <v>0</v>
      </c>
      <c r="AR16" s="228">
        <f>($I16*AR15)</f>
        <v>0</v>
      </c>
      <c r="AS16" s="229">
        <f>SUM($I14*AS15)</f>
        <v>0</v>
      </c>
      <c r="AT16" s="227">
        <f>($I15*AT15)</f>
        <v>0</v>
      </c>
      <c r="AU16" s="228">
        <f>($I16*AU15)</f>
        <v>0</v>
      </c>
      <c r="AV16" s="229">
        <f>SUM($I14*AV15)</f>
        <v>0</v>
      </c>
      <c r="AW16" s="27"/>
      <c r="AX16" s="27"/>
      <c r="AY16" s="27"/>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row>
    <row r="17" spans="1:98" s="4" customFormat="1" ht="12.75">
      <c r="A17" s="38"/>
      <c r="B17" s="38"/>
      <c r="C17" s="38"/>
      <c r="D17" s="211"/>
      <c r="E17" s="211"/>
      <c r="F17" s="212"/>
      <c r="G17" s="212"/>
      <c r="H17" s="219" t="s">
        <v>73</v>
      </c>
      <c r="I17" s="210">
        <v>12</v>
      </c>
      <c r="J17" s="215"/>
      <c r="K17" s="216"/>
      <c r="L17" s="217"/>
      <c r="M17" s="215"/>
      <c r="N17" s="216"/>
      <c r="O17" s="217"/>
      <c r="P17" s="215"/>
      <c r="Q17" s="216"/>
      <c r="R17" s="217"/>
      <c r="S17" s="215"/>
      <c r="T17" s="216"/>
      <c r="U17" s="217"/>
      <c r="V17" s="215"/>
      <c r="W17" s="216"/>
      <c r="X17" s="217"/>
      <c r="Y17" s="215"/>
      <c r="Z17" s="216"/>
      <c r="AA17" s="217"/>
      <c r="AB17" s="215"/>
      <c r="AC17" s="216"/>
      <c r="AD17" s="217"/>
      <c r="AE17" s="215"/>
      <c r="AF17" s="216"/>
      <c r="AG17" s="217"/>
      <c r="AH17" s="215"/>
      <c r="AI17" s="216"/>
      <c r="AJ17" s="217"/>
      <c r="AK17" s="215"/>
      <c r="AL17" s="216"/>
      <c r="AM17" s="217"/>
      <c r="AN17" s="215"/>
      <c r="AO17" s="216"/>
      <c r="AP17" s="217"/>
      <c r="AQ17" s="215"/>
      <c r="AR17" s="216"/>
      <c r="AS17" s="217"/>
      <c r="AT17" s="215"/>
      <c r="AU17" s="216"/>
      <c r="AV17" s="217"/>
      <c r="AW17" s="39"/>
      <c r="AX17" s="39"/>
      <c r="AY17" s="39"/>
      <c r="AZ17" s="39"/>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row>
    <row r="18" spans="1:98" s="18" customFormat="1" ht="12.75">
      <c r="A18" s="20"/>
      <c r="B18" s="20"/>
      <c r="C18" s="20"/>
      <c r="D18" s="224">
        <f>SUM(J18+M18+P18+S18+V18+Y18+AB18+AE18+AH18+AK18+AN18+AT18)</f>
        <v>0</v>
      </c>
      <c r="E18" s="224">
        <f>SUM(K18+N18+Q18+T18+W18+Z18+AC18+AF18+AI18+AL18+AO18+AR18+AU18)</f>
        <v>0</v>
      </c>
      <c r="F18" s="224">
        <f>SUM(L18+O18+R18+U18+X18+AA18+AD18+AG18+AJ18+AM18+AP18+AV18)</f>
        <v>0</v>
      </c>
      <c r="G18" s="224">
        <f>SUM(L18+O18+R18+U18+X18+AA18+AD18+AG18+AJ18+AM18+AP18+AS18+AV18)</f>
        <v>0</v>
      </c>
      <c r="H18" s="220" t="s">
        <v>66</v>
      </c>
      <c r="I18" s="209">
        <v>1</v>
      </c>
      <c r="J18" s="205"/>
      <c r="K18" s="206"/>
      <c r="L18" s="208"/>
      <c r="M18" s="205"/>
      <c r="N18" s="206"/>
      <c r="O18" s="208"/>
      <c r="P18" s="205"/>
      <c r="Q18" s="206"/>
      <c r="R18" s="208"/>
      <c r="S18" s="205"/>
      <c r="T18" s="206"/>
      <c r="U18" s="208"/>
      <c r="V18" s="205"/>
      <c r="W18" s="206"/>
      <c r="X18" s="208"/>
      <c r="Y18" s="205"/>
      <c r="Z18" s="206"/>
      <c r="AA18" s="208"/>
      <c r="AB18" s="205"/>
      <c r="AC18" s="206"/>
      <c r="AD18" s="208"/>
      <c r="AE18" s="205"/>
      <c r="AF18" s="206"/>
      <c r="AG18" s="208"/>
      <c r="AH18" s="205"/>
      <c r="AI18" s="206"/>
      <c r="AJ18" s="208"/>
      <c r="AK18" s="205"/>
      <c r="AL18" s="206"/>
      <c r="AM18" s="208"/>
      <c r="AN18" s="205"/>
      <c r="AO18" s="206"/>
      <c r="AP18" s="208"/>
      <c r="AQ18" s="205"/>
      <c r="AR18" s="206"/>
      <c r="AS18" s="208"/>
      <c r="AT18" s="205"/>
      <c r="AU18" s="206"/>
      <c r="AV18" s="208"/>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row>
    <row r="19" spans="4:98" s="226" customFormat="1" ht="13.5" thickBot="1">
      <c r="D19" s="295">
        <f>SUM(J19+M19+P19+S19+V19+Y19+AB19+AE19+AH19+AK19+AN19+AT19)</f>
        <v>0</v>
      </c>
      <c r="E19" s="295">
        <f>SUM(K19+N19+Q19+T19+W19+Z19+AC19+AF19+AI19+AL19+AO19+AR19+AU19)</f>
        <v>0</v>
      </c>
      <c r="F19" s="295">
        <f>SUM(L19+O19+R19+U19+X19+AA19+AD19+AG19+AJ19+AM19+AP19+AV19)</f>
        <v>0</v>
      </c>
      <c r="G19" s="296">
        <f>SUM(L19+O19+R19+U19+X19+AA19+AD19+AG19+AJ19+AM19+AP19+AS19+AV19)</f>
        <v>0</v>
      </c>
      <c r="H19" s="221" t="s">
        <v>67</v>
      </c>
      <c r="I19" s="214">
        <v>1</v>
      </c>
      <c r="J19" s="227">
        <f>($I18*J18)</f>
        <v>0</v>
      </c>
      <c r="K19" s="228">
        <f>($I19*K18)</f>
        <v>0</v>
      </c>
      <c r="L19" s="229">
        <f>SUM($I17*L18)</f>
        <v>0</v>
      </c>
      <c r="M19" s="227">
        <f>($I18*M18)</f>
        <v>0</v>
      </c>
      <c r="N19" s="228">
        <f>($I19*N18)</f>
        <v>0</v>
      </c>
      <c r="O19" s="229">
        <f>SUM($I17*O18)</f>
        <v>0</v>
      </c>
      <c r="P19" s="227">
        <f>($I18*P18)</f>
        <v>0</v>
      </c>
      <c r="Q19" s="228">
        <f>($I19*Q18)</f>
        <v>0</v>
      </c>
      <c r="R19" s="229">
        <f>SUM($I17*R18)</f>
        <v>0</v>
      </c>
      <c r="S19" s="227">
        <f>($I18*S18)</f>
        <v>0</v>
      </c>
      <c r="T19" s="228">
        <f>($I19*T18)</f>
        <v>0</v>
      </c>
      <c r="U19" s="229">
        <f>SUM($I17*U18)</f>
        <v>0</v>
      </c>
      <c r="V19" s="227">
        <f>($I18*V18)</f>
        <v>0</v>
      </c>
      <c r="W19" s="228">
        <f>($I19*W18)</f>
        <v>0</v>
      </c>
      <c r="X19" s="229">
        <f>SUM($I17*X18)</f>
        <v>0</v>
      </c>
      <c r="Y19" s="227">
        <f>($I18*Y18)</f>
        <v>0</v>
      </c>
      <c r="Z19" s="228">
        <f>($I19*Z18)</f>
        <v>0</v>
      </c>
      <c r="AA19" s="229">
        <f>SUM($I17*AA18)</f>
        <v>0</v>
      </c>
      <c r="AB19" s="227">
        <f>($I18*AB18)</f>
        <v>0</v>
      </c>
      <c r="AC19" s="228">
        <f>($I19*AC18)</f>
        <v>0</v>
      </c>
      <c r="AD19" s="229">
        <f>SUM($I17*AD18)</f>
        <v>0</v>
      </c>
      <c r="AE19" s="227">
        <f>($I18*AE18)</f>
        <v>0</v>
      </c>
      <c r="AF19" s="228">
        <f>($I19*AF18)</f>
        <v>0</v>
      </c>
      <c r="AG19" s="229">
        <f>SUM($I17*AG18)</f>
        <v>0</v>
      </c>
      <c r="AH19" s="227">
        <f>($I18*AH18)</f>
        <v>0</v>
      </c>
      <c r="AI19" s="228">
        <f>($I19*AI18)</f>
        <v>0</v>
      </c>
      <c r="AJ19" s="229">
        <f>SUM($I17*AJ18)</f>
        <v>0</v>
      </c>
      <c r="AK19" s="227">
        <f>($I18*AK18)</f>
        <v>0</v>
      </c>
      <c r="AL19" s="228">
        <f>($I19*AL18)</f>
        <v>0</v>
      </c>
      <c r="AM19" s="229">
        <f>SUM($I17*AM18)</f>
        <v>0</v>
      </c>
      <c r="AN19" s="227">
        <f>($I18*AN18)</f>
        <v>0</v>
      </c>
      <c r="AO19" s="228">
        <f>($I19*AO18)</f>
        <v>0</v>
      </c>
      <c r="AP19" s="229">
        <f>SUM($I17*AP18)</f>
        <v>0</v>
      </c>
      <c r="AQ19" s="227">
        <f>($I18*AQ18)</f>
        <v>0</v>
      </c>
      <c r="AR19" s="228">
        <f>($I19*AR18)</f>
        <v>0</v>
      </c>
      <c r="AS19" s="229">
        <f>SUM($I17*AS18)</f>
        <v>0</v>
      </c>
      <c r="AT19" s="227">
        <f>($I18*AT18)</f>
        <v>0</v>
      </c>
      <c r="AU19" s="228">
        <f>($I19*AU18)</f>
        <v>0</v>
      </c>
      <c r="AV19" s="229">
        <f>SUM($I17*AV18)</f>
        <v>0</v>
      </c>
      <c r="AW19" s="27"/>
      <c r="AX19" s="27"/>
      <c r="AY19" s="27"/>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row>
    <row r="20" spans="1:98" s="4" customFormat="1" ht="12.75">
      <c r="A20" s="38"/>
      <c r="B20" s="38"/>
      <c r="C20" s="38"/>
      <c r="D20" s="211"/>
      <c r="E20" s="211"/>
      <c r="F20" s="212"/>
      <c r="G20" s="212"/>
      <c r="H20" s="219" t="s">
        <v>73</v>
      </c>
      <c r="I20" s="210">
        <v>12</v>
      </c>
      <c r="J20" s="215"/>
      <c r="K20" s="216"/>
      <c r="L20" s="217"/>
      <c r="M20" s="215"/>
      <c r="N20" s="216"/>
      <c r="O20" s="217"/>
      <c r="P20" s="215"/>
      <c r="Q20" s="216"/>
      <c r="R20" s="217"/>
      <c r="S20" s="215"/>
      <c r="T20" s="216"/>
      <c r="U20" s="217"/>
      <c r="V20" s="215"/>
      <c r="W20" s="216"/>
      <c r="X20" s="217"/>
      <c r="Y20" s="215"/>
      <c r="Z20" s="216"/>
      <c r="AA20" s="217"/>
      <c r="AB20" s="215"/>
      <c r="AC20" s="216"/>
      <c r="AD20" s="217"/>
      <c r="AE20" s="215"/>
      <c r="AF20" s="216"/>
      <c r="AG20" s="217"/>
      <c r="AH20" s="215"/>
      <c r="AI20" s="216"/>
      <c r="AJ20" s="217"/>
      <c r="AK20" s="215"/>
      <c r="AL20" s="216"/>
      <c r="AM20" s="217"/>
      <c r="AN20" s="215"/>
      <c r="AO20" s="216"/>
      <c r="AP20" s="217"/>
      <c r="AQ20" s="215"/>
      <c r="AR20" s="216"/>
      <c r="AS20" s="217"/>
      <c r="AT20" s="215"/>
      <c r="AU20" s="216"/>
      <c r="AV20" s="217"/>
      <c r="AW20" s="39"/>
      <c r="AX20" s="39"/>
      <c r="AY20" s="39"/>
      <c r="AZ20" s="39"/>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row>
    <row r="21" spans="1:98" s="18" customFormat="1" ht="12.75">
      <c r="A21" s="20"/>
      <c r="B21" s="20"/>
      <c r="C21" s="20"/>
      <c r="D21" s="224">
        <f>SUM(J21+M21+P21+S21+V21+Y21+AB21+AE21+AH21+AK21+AN21+AT21)</f>
        <v>0</v>
      </c>
      <c r="E21" s="224">
        <f>SUM(K21+N21+Q21+T21+W21+Z21+AC21+AF21+AI21+AL21+AO21+AR21+AU21)</f>
        <v>0</v>
      </c>
      <c r="F21" s="224">
        <f>SUM(L21+O21+R21+U21+X21+AA21+AD21+AG21+AJ21+AM21+AP21+AV21)</f>
        <v>0</v>
      </c>
      <c r="G21" s="224">
        <f>SUM(L21+O21+R21+U21+X21+AA21+AD21+AG21+AJ21+AM21+AP21+AS21+AV21)</f>
        <v>0</v>
      </c>
      <c r="H21" s="220" t="s">
        <v>66</v>
      </c>
      <c r="I21" s="209">
        <v>1</v>
      </c>
      <c r="J21" s="205"/>
      <c r="K21" s="206"/>
      <c r="L21" s="208"/>
      <c r="M21" s="205"/>
      <c r="N21" s="206"/>
      <c r="O21" s="208"/>
      <c r="P21" s="205"/>
      <c r="Q21" s="206"/>
      <c r="R21" s="208"/>
      <c r="S21" s="205"/>
      <c r="T21" s="206"/>
      <c r="U21" s="208"/>
      <c r="V21" s="205"/>
      <c r="W21" s="206"/>
      <c r="X21" s="208"/>
      <c r="Y21" s="205"/>
      <c r="Z21" s="206"/>
      <c r="AA21" s="208"/>
      <c r="AB21" s="205"/>
      <c r="AC21" s="206"/>
      <c r="AD21" s="208"/>
      <c r="AE21" s="205"/>
      <c r="AF21" s="206"/>
      <c r="AG21" s="208"/>
      <c r="AH21" s="205"/>
      <c r="AI21" s="206"/>
      <c r="AJ21" s="208"/>
      <c r="AK21" s="205"/>
      <c r="AL21" s="206"/>
      <c r="AM21" s="208"/>
      <c r="AN21" s="205"/>
      <c r="AO21" s="206"/>
      <c r="AP21" s="208"/>
      <c r="AQ21" s="205"/>
      <c r="AR21" s="206"/>
      <c r="AS21" s="208"/>
      <c r="AT21" s="205"/>
      <c r="AU21" s="206"/>
      <c r="AV21" s="208"/>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row>
    <row r="22" spans="4:98" s="226" customFormat="1" ht="13.5" thickBot="1">
      <c r="D22" s="295">
        <f>SUM(J22+M22+P22+S22+V22+Y22+AB22+AE22+AH22+AK22+AN22+AT22)</f>
        <v>0</v>
      </c>
      <c r="E22" s="295">
        <f>SUM(K22+N22+Q22+T22+W22+Z22+AC22+AF22+AI22+AL22+AO22+AR22+AU22)</f>
        <v>0</v>
      </c>
      <c r="F22" s="295">
        <f>SUM(L22+O22+R22+U22+X22+AA22+AD22+AG22+AJ22+AM22+AP22+AV22)</f>
        <v>0</v>
      </c>
      <c r="G22" s="296">
        <f>SUM(L22+O22+R22+U22+X22+AA22+AD22+AG22+AJ22+AM22+AP22+AS22+AV22)</f>
        <v>0</v>
      </c>
      <c r="H22" s="221" t="s">
        <v>67</v>
      </c>
      <c r="I22" s="214">
        <v>1</v>
      </c>
      <c r="J22" s="227">
        <f>($I21*J21)</f>
        <v>0</v>
      </c>
      <c r="K22" s="228">
        <f>($I22*K21)</f>
        <v>0</v>
      </c>
      <c r="L22" s="229">
        <f>SUM($I20*L21)</f>
        <v>0</v>
      </c>
      <c r="M22" s="227">
        <f>($I21*M21)</f>
        <v>0</v>
      </c>
      <c r="N22" s="228">
        <f>($I22*N21)</f>
        <v>0</v>
      </c>
      <c r="O22" s="229">
        <f>SUM($I20*O21)</f>
        <v>0</v>
      </c>
      <c r="P22" s="227">
        <f>($I21*P21)</f>
        <v>0</v>
      </c>
      <c r="Q22" s="228">
        <f>($I22*Q21)</f>
        <v>0</v>
      </c>
      <c r="R22" s="229">
        <f>SUM($I20*R21)</f>
        <v>0</v>
      </c>
      <c r="S22" s="227">
        <f>($I21*S21)</f>
        <v>0</v>
      </c>
      <c r="T22" s="228">
        <f>($I22*T21)</f>
        <v>0</v>
      </c>
      <c r="U22" s="229">
        <f>SUM($I20*U21)</f>
        <v>0</v>
      </c>
      <c r="V22" s="227">
        <f>($I21*V21)</f>
        <v>0</v>
      </c>
      <c r="W22" s="228">
        <f>($I22*W21)</f>
        <v>0</v>
      </c>
      <c r="X22" s="229">
        <f>SUM($I20*X21)</f>
        <v>0</v>
      </c>
      <c r="Y22" s="227">
        <f>($I21*Y21)</f>
        <v>0</v>
      </c>
      <c r="Z22" s="228">
        <f>($I22*Z21)</f>
        <v>0</v>
      </c>
      <c r="AA22" s="229">
        <f>SUM($I20*AA21)</f>
        <v>0</v>
      </c>
      <c r="AB22" s="227">
        <f>($I21*AB21)</f>
        <v>0</v>
      </c>
      <c r="AC22" s="228">
        <f>($I22*AC21)</f>
        <v>0</v>
      </c>
      <c r="AD22" s="229">
        <f>SUM($I20*AD21)</f>
        <v>0</v>
      </c>
      <c r="AE22" s="227">
        <f>($I21*AE21)</f>
        <v>0</v>
      </c>
      <c r="AF22" s="228">
        <f>($I22*AF21)</f>
        <v>0</v>
      </c>
      <c r="AG22" s="229">
        <f>SUM($I20*AG21)</f>
        <v>0</v>
      </c>
      <c r="AH22" s="227">
        <f>($I21*AH21)</f>
        <v>0</v>
      </c>
      <c r="AI22" s="228">
        <f>($I22*AI21)</f>
        <v>0</v>
      </c>
      <c r="AJ22" s="229">
        <f>SUM($I20*AJ21)</f>
        <v>0</v>
      </c>
      <c r="AK22" s="227">
        <f>($I21*AK21)</f>
        <v>0</v>
      </c>
      <c r="AL22" s="228">
        <f>($I22*AL21)</f>
        <v>0</v>
      </c>
      <c r="AM22" s="229">
        <f>SUM($I20*AM21)</f>
        <v>0</v>
      </c>
      <c r="AN22" s="227">
        <f>($I21*AN21)</f>
        <v>0</v>
      </c>
      <c r="AO22" s="228">
        <f>($I22*AO21)</f>
        <v>0</v>
      </c>
      <c r="AP22" s="229">
        <f>SUM($I20*AP21)</f>
        <v>0</v>
      </c>
      <c r="AQ22" s="227">
        <f>($I21*AQ21)</f>
        <v>0</v>
      </c>
      <c r="AR22" s="228">
        <f>($I22*AR21)</f>
        <v>0</v>
      </c>
      <c r="AS22" s="229">
        <f>SUM($I20*AS21)</f>
        <v>0</v>
      </c>
      <c r="AT22" s="227">
        <f>($I21*AT21)</f>
        <v>0</v>
      </c>
      <c r="AU22" s="228">
        <f>($I22*AU21)</f>
        <v>0</v>
      </c>
      <c r="AV22" s="229">
        <f>SUM($I20*AV21)</f>
        <v>0</v>
      </c>
      <c r="AW22" s="27"/>
      <c r="AX22" s="27"/>
      <c r="AY22" s="27"/>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row>
    <row r="23" spans="1:98" s="4" customFormat="1" ht="12.75">
      <c r="A23" s="38"/>
      <c r="B23" s="38"/>
      <c r="C23" s="38"/>
      <c r="D23" s="211"/>
      <c r="E23" s="211"/>
      <c r="F23" s="212"/>
      <c r="G23" s="212"/>
      <c r="H23" s="219" t="s">
        <v>73</v>
      </c>
      <c r="I23" s="210">
        <v>12</v>
      </c>
      <c r="J23" s="215"/>
      <c r="K23" s="216"/>
      <c r="L23" s="217"/>
      <c r="M23" s="215"/>
      <c r="N23" s="216"/>
      <c r="O23" s="217"/>
      <c r="P23" s="215"/>
      <c r="Q23" s="216"/>
      <c r="R23" s="217"/>
      <c r="S23" s="215"/>
      <c r="T23" s="216"/>
      <c r="U23" s="217"/>
      <c r="V23" s="215"/>
      <c r="W23" s="216"/>
      <c r="X23" s="217"/>
      <c r="Y23" s="215"/>
      <c r="Z23" s="216"/>
      <c r="AA23" s="217"/>
      <c r="AB23" s="215"/>
      <c r="AC23" s="216"/>
      <c r="AD23" s="217"/>
      <c r="AE23" s="215"/>
      <c r="AF23" s="216"/>
      <c r="AG23" s="217"/>
      <c r="AH23" s="215"/>
      <c r="AI23" s="216"/>
      <c r="AJ23" s="217"/>
      <c r="AK23" s="215"/>
      <c r="AL23" s="216"/>
      <c r="AM23" s="217"/>
      <c r="AN23" s="215"/>
      <c r="AO23" s="216"/>
      <c r="AP23" s="217"/>
      <c r="AQ23" s="215"/>
      <c r="AR23" s="216"/>
      <c r="AS23" s="217"/>
      <c r="AT23" s="215"/>
      <c r="AU23" s="216"/>
      <c r="AV23" s="217"/>
      <c r="AW23" s="39"/>
      <c r="AX23" s="39"/>
      <c r="AY23" s="39"/>
      <c r="AZ23" s="39"/>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row>
    <row r="24" spans="1:98" s="18" customFormat="1" ht="12.75">
      <c r="A24" s="20"/>
      <c r="B24" s="20"/>
      <c r="C24" s="20"/>
      <c r="D24" s="224">
        <f>SUM(J24+M24+P24+S24+V24+Y24+AB24+AE24+AH24+AK24+AN24+AT24)</f>
        <v>0</v>
      </c>
      <c r="E24" s="224">
        <f>SUM(K24+N24+Q24+T24+W24+Z24+AC24+AF24+AI24+AL24+AO24+AR24+AU24)</f>
        <v>0</v>
      </c>
      <c r="F24" s="224">
        <f>SUM(L24+O24+R24+U24+X24+AA24+AD24+AG24+AJ24+AM24+AP24+AV24)</f>
        <v>0</v>
      </c>
      <c r="G24" s="224">
        <f>SUM(L24+O24+R24+U24+X24+AA24+AD24+AG24+AJ24+AM24+AP24+AS24+AV24)</f>
        <v>0</v>
      </c>
      <c r="H24" s="220" t="s">
        <v>66</v>
      </c>
      <c r="I24" s="209">
        <v>1</v>
      </c>
      <c r="J24" s="205"/>
      <c r="K24" s="206"/>
      <c r="L24" s="208"/>
      <c r="M24" s="205"/>
      <c r="N24" s="206"/>
      <c r="O24" s="208"/>
      <c r="P24" s="205"/>
      <c r="Q24" s="206"/>
      <c r="R24" s="208"/>
      <c r="S24" s="205"/>
      <c r="T24" s="206"/>
      <c r="U24" s="208"/>
      <c r="V24" s="205"/>
      <c r="W24" s="206"/>
      <c r="X24" s="208"/>
      <c r="Y24" s="205"/>
      <c r="Z24" s="206"/>
      <c r="AA24" s="208"/>
      <c r="AB24" s="205"/>
      <c r="AC24" s="206"/>
      <c r="AD24" s="208"/>
      <c r="AE24" s="205"/>
      <c r="AF24" s="206"/>
      <c r="AG24" s="208"/>
      <c r="AH24" s="205"/>
      <c r="AI24" s="206"/>
      <c r="AJ24" s="208"/>
      <c r="AK24" s="205"/>
      <c r="AL24" s="206"/>
      <c r="AM24" s="208"/>
      <c r="AN24" s="205"/>
      <c r="AO24" s="206"/>
      <c r="AP24" s="208"/>
      <c r="AQ24" s="205"/>
      <c r="AR24" s="206"/>
      <c r="AS24" s="208"/>
      <c r="AT24" s="205"/>
      <c r="AU24" s="206"/>
      <c r="AV24" s="208"/>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row>
    <row r="25" spans="4:98" s="226" customFormat="1" ht="13.5" thickBot="1">
      <c r="D25" s="295">
        <f>SUM(J25+M25+P25+S25+V25+Y25+AB25+AE25+AH25+AK25+AN25+AT25)</f>
        <v>0</v>
      </c>
      <c r="E25" s="295">
        <f>SUM(K25+N25+Q25+T25+W25+Z25+AC25+AF25+AI25+AL25+AO25+AR25+AU25)</f>
        <v>0</v>
      </c>
      <c r="F25" s="295">
        <f>SUM(L25+O25+R25+U25+X25+AA25+AD25+AG25+AJ25+AM25+AP25+AV25)</f>
        <v>0</v>
      </c>
      <c r="G25" s="296">
        <f>SUM(L25+O25+R25+U25+X25+AA25+AD25+AG25+AJ25+AM25+AP25+AS25+AV25)</f>
        <v>0</v>
      </c>
      <c r="H25" s="221" t="s">
        <v>67</v>
      </c>
      <c r="I25" s="214">
        <v>1</v>
      </c>
      <c r="J25" s="227">
        <f>($I24*J24)</f>
        <v>0</v>
      </c>
      <c r="K25" s="228">
        <f>($I25*K24)</f>
        <v>0</v>
      </c>
      <c r="L25" s="229">
        <f>SUM($I23*L24)</f>
        <v>0</v>
      </c>
      <c r="M25" s="227">
        <f>($I24*M24)</f>
        <v>0</v>
      </c>
      <c r="N25" s="228">
        <f>($I25*N24)</f>
        <v>0</v>
      </c>
      <c r="O25" s="229">
        <f>SUM($I23*O24)</f>
        <v>0</v>
      </c>
      <c r="P25" s="227">
        <f>($I24*P24)</f>
        <v>0</v>
      </c>
      <c r="Q25" s="228">
        <f>($I25*Q24)</f>
        <v>0</v>
      </c>
      <c r="R25" s="229">
        <f>SUM($I23*R24)</f>
        <v>0</v>
      </c>
      <c r="S25" s="227">
        <f>($I24*S24)</f>
        <v>0</v>
      </c>
      <c r="T25" s="228">
        <f>($I25*T24)</f>
        <v>0</v>
      </c>
      <c r="U25" s="229">
        <f>SUM($I23*U24)</f>
        <v>0</v>
      </c>
      <c r="V25" s="227">
        <f>($I24*V24)</f>
        <v>0</v>
      </c>
      <c r="W25" s="228">
        <f>($I25*W24)</f>
        <v>0</v>
      </c>
      <c r="X25" s="229">
        <f>SUM($I23*X24)</f>
        <v>0</v>
      </c>
      <c r="Y25" s="227">
        <f>($I24*Y24)</f>
        <v>0</v>
      </c>
      <c r="Z25" s="228">
        <f>($I25*Z24)</f>
        <v>0</v>
      </c>
      <c r="AA25" s="229">
        <f>SUM($I23*AA24)</f>
        <v>0</v>
      </c>
      <c r="AB25" s="227">
        <f>($I24*AB24)</f>
        <v>0</v>
      </c>
      <c r="AC25" s="228">
        <f>($I25*AC24)</f>
        <v>0</v>
      </c>
      <c r="AD25" s="229">
        <f>SUM($I23*AD24)</f>
        <v>0</v>
      </c>
      <c r="AE25" s="227">
        <f>($I24*AE24)</f>
        <v>0</v>
      </c>
      <c r="AF25" s="228">
        <f>($I25*AF24)</f>
        <v>0</v>
      </c>
      <c r="AG25" s="229">
        <f>SUM($I23*AG24)</f>
        <v>0</v>
      </c>
      <c r="AH25" s="227">
        <f>($I24*AH24)</f>
        <v>0</v>
      </c>
      <c r="AI25" s="228">
        <f>($I25*AI24)</f>
        <v>0</v>
      </c>
      <c r="AJ25" s="229">
        <f>SUM($I23*AJ24)</f>
        <v>0</v>
      </c>
      <c r="AK25" s="227">
        <f>($I24*AK24)</f>
        <v>0</v>
      </c>
      <c r="AL25" s="228">
        <f>($I25*AL24)</f>
        <v>0</v>
      </c>
      <c r="AM25" s="229">
        <f>SUM($I23*AM24)</f>
        <v>0</v>
      </c>
      <c r="AN25" s="227">
        <f>($I24*AN24)</f>
        <v>0</v>
      </c>
      <c r="AO25" s="228">
        <f>($I25*AO24)</f>
        <v>0</v>
      </c>
      <c r="AP25" s="229">
        <f>SUM($I23*AP24)</f>
        <v>0</v>
      </c>
      <c r="AQ25" s="227">
        <f>($I24*AQ24)</f>
        <v>0</v>
      </c>
      <c r="AR25" s="228">
        <f>($I25*AR24)</f>
        <v>0</v>
      </c>
      <c r="AS25" s="229">
        <f>SUM($I23*AS24)</f>
        <v>0</v>
      </c>
      <c r="AT25" s="227">
        <f>($I24*AT24)</f>
        <v>0</v>
      </c>
      <c r="AU25" s="228">
        <f>($I25*AU24)</f>
        <v>0</v>
      </c>
      <c r="AV25" s="229">
        <f>SUM($I23*AV24)</f>
        <v>0</v>
      </c>
      <c r="AW25" s="27"/>
      <c r="AX25" s="27"/>
      <c r="AY25" s="27"/>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row>
    <row r="26" spans="1:98" s="4" customFormat="1" ht="12.75">
      <c r="A26" s="38"/>
      <c r="B26" s="38"/>
      <c r="C26" s="38"/>
      <c r="D26" s="211"/>
      <c r="E26" s="211"/>
      <c r="F26" s="212"/>
      <c r="G26" s="212"/>
      <c r="H26" s="219" t="s">
        <v>73</v>
      </c>
      <c r="I26" s="210">
        <v>12</v>
      </c>
      <c r="J26" s="215"/>
      <c r="K26" s="216"/>
      <c r="L26" s="217"/>
      <c r="M26" s="215"/>
      <c r="N26" s="216"/>
      <c r="O26" s="217"/>
      <c r="P26" s="215"/>
      <c r="Q26" s="216"/>
      <c r="R26" s="217"/>
      <c r="S26" s="215"/>
      <c r="T26" s="216"/>
      <c r="U26" s="217"/>
      <c r="V26" s="215"/>
      <c r="W26" s="216"/>
      <c r="X26" s="217"/>
      <c r="Y26" s="215"/>
      <c r="Z26" s="216"/>
      <c r="AA26" s="217"/>
      <c r="AB26" s="215"/>
      <c r="AC26" s="216"/>
      <c r="AD26" s="217"/>
      <c r="AE26" s="215"/>
      <c r="AF26" s="216"/>
      <c r="AG26" s="217"/>
      <c r="AH26" s="215"/>
      <c r="AI26" s="216"/>
      <c r="AJ26" s="217"/>
      <c r="AK26" s="215"/>
      <c r="AL26" s="216"/>
      <c r="AM26" s="217"/>
      <c r="AN26" s="215"/>
      <c r="AO26" s="216"/>
      <c r="AP26" s="217"/>
      <c r="AQ26" s="215"/>
      <c r="AR26" s="216"/>
      <c r="AS26" s="217"/>
      <c r="AT26" s="215"/>
      <c r="AU26" s="216"/>
      <c r="AV26" s="217"/>
      <c r="AW26" s="39"/>
      <c r="AX26" s="39"/>
      <c r="AY26" s="39"/>
      <c r="AZ26" s="39"/>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row>
    <row r="27" spans="1:98" s="18" customFormat="1" ht="12.75">
      <c r="A27" s="20"/>
      <c r="B27" s="20"/>
      <c r="C27" s="20"/>
      <c r="D27" s="224">
        <f>SUM(J27+M27+P27+S27+V27+Y27+AB27+AE27+AH27+AK27+AN27+AT27)</f>
        <v>0</v>
      </c>
      <c r="E27" s="224">
        <f>SUM(K27+N27+Q27+T27+W27+Z27+AC27+AF27+AI27+AL27+AO27+AR27+AU27)</f>
        <v>0</v>
      </c>
      <c r="F27" s="224">
        <f>SUM(L27+O27+R27+U27+X27+AA27+AD27+AG27+AJ27+AM27+AP27+AV27)</f>
        <v>0</v>
      </c>
      <c r="G27" s="224">
        <f>SUM(L27+O27+R27+U27+X27+AA27+AD27+AG27+AJ27+AM27+AP27+AS27+AV27)</f>
        <v>0</v>
      </c>
      <c r="H27" s="220" t="s">
        <v>66</v>
      </c>
      <c r="I27" s="209">
        <v>1</v>
      </c>
      <c r="J27" s="205"/>
      <c r="K27" s="206"/>
      <c r="L27" s="208"/>
      <c r="M27" s="205"/>
      <c r="N27" s="206"/>
      <c r="O27" s="208"/>
      <c r="P27" s="205"/>
      <c r="Q27" s="206"/>
      <c r="R27" s="208"/>
      <c r="S27" s="205"/>
      <c r="T27" s="206"/>
      <c r="U27" s="208"/>
      <c r="V27" s="205"/>
      <c r="W27" s="206"/>
      <c r="X27" s="208"/>
      <c r="Y27" s="205"/>
      <c r="Z27" s="206"/>
      <c r="AA27" s="208"/>
      <c r="AB27" s="205"/>
      <c r="AC27" s="206"/>
      <c r="AD27" s="208"/>
      <c r="AE27" s="205"/>
      <c r="AF27" s="206"/>
      <c r="AG27" s="208"/>
      <c r="AH27" s="205"/>
      <c r="AI27" s="206"/>
      <c r="AJ27" s="208"/>
      <c r="AK27" s="205"/>
      <c r="AL27" s="206"/>
      <c r="AM27" s="208"/>
      <c r="AN27" s="205"/>
      <c r="AO27" s="206"/>
      <c r="AP27" s="208"/>
      <c r="AQ27" s="205"/>
      <c r="AR27" s="206"/>
      <c r="AS27" s="208"/>
      <c r="AT27" s="205"/>
      <c r="AU27" s="206"/>
      <c r="AV27" s="208"/>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row>
    <row r="28" spans="4:98" s="226" customFormat="1" ht="13.5" thickBot="1">
      <c r="D28" s="295">
        <f>SUM(J28+M28+P28+S28+V28+Y28+AB28+AE28+AH28+AK28+AN28+AT28)</f>
        <v>0</v>
      </c>
      <c r="E28" s="295">
        <f>SUM(K28+N28+Q28+T28+W28+Z28+AC28+AF28+AI28+AL28+AO28+AR28+AU28)</f>
        <v>0</v>
      </c>
      <c r="F28" s="295">
        <f>SUM(L28+O28+R28+U28+X28+AA28+AD28+AG28+AJ28+AM28+AP28+AV28)</f>
        <v>0</v>
      </c>
      <c r="G28" s="296">
        <f>SUM(L28+O28+R28+U28+X28+AA28+AD28+AG28+AJ28+AM28+AP28+AS28+AV28)</f>
        <v>0</v>
      </c>
      <c r="H28" s="221" t="s">
        <v>67</v>
      </c>
      <c r="I28" s="214">
        <v>1</v>
      </c>
      <c r="J28" s="227">
        <f>($I27*J27)</f>
        <v>0</v>
      </c>
      <c r="K28" s="228">
        <f>($I28*K27)</f>
        <v>0</v>
      </c>
      <c r="L28" s="229">
        <f>SUM($I26*L27)</f>
        <v>0</v>
      </c>
      <c r="M28" s="227">
        <f>($I27*M27)</f>
        <v>0</v>
      </c>
      <c r="N28" s="228">
        <f>($I28*N27)</f>
        <v>0</v>
      </c>
      <c r="O28" s="229">
        <f>SUM($I26*O27)</f>
        <v>0</v>
      </c>
      <c r="P28" s="227">
        <f>($I27*P27)</f>
        <v>0</v>
      </c>
      <c r="Q28" s="228">
        <f>($I28*Q27)</f>
        <v>0</v>
      </c>
      <c r="R28" s="229">
        <f>SUM($I26*R27)</f>
        <v>0</v>
      </c>
      <c r="S28" s="227">
        <f>($I27*S27)</f>
        <v>0</v>
      </c>
      <c r="T28" s="228">
        <f>($I28*T27)</f>
        <v>0</v>
      </c>
      <c r="U28" s="229">
        <f>SUM($I26*U27)</f>
        <v>0</v>
      </c>
      <c r="V28" s="227">
        <f>($I27*V27)</f>
        <v>0</v>
      </c>
      <c r="W28" s="228">
        <f>($I28*W27)</f>
        <v>0</v>
      </c>
      <c r="X28" s="229">
        <f>SUM($I26*X27)</f>
        <v>0</v>
      </c>
      <c r="Y28" s="227">
        <f>($I27*Y27)</f>
        <v>0</v>
      </c>
      <c r="Z28" s="228">
        <f>($I28*Z27)</f>
        <v>0</v>
      </c>
      <c r="AA28" s="229">
        <f>SUM($I26*AA27)</f>
        <v>0</v>
      </c>
      <c r="AB28" s="227">
        <f>($I27*AB27)</f>
        <v>0</v>
      </c>
      <c r="AC28" s="228">
        <f>($I28*AC27)</f>
        <v>0</v>
      </c>
      <c r="AD28" s="229">
        <f>SUM($I26*AD27)</f>
        <v>0</v>
      </c>
      <c r="AE28" s="227">
        <f>($I27*AE27)</f>
        <v>0</v>
      </c>
      <c r="AF28" s="228">
        <f>($I28*AF27)</f>
        <v>0</v>
      </c>
      <c r="AG28" s="229">
        <f>SUM($I26*AG27)</f>
        <v>0</v>
      </c>
      <c r="AH28" s="227">
        <f>($I27*AH27)</f>
        <v>0</v>
      </c>
      <c r="AI28" s="228">
        <f>($I28*AI27)</f>
        <v>0</v>
      </c>
      <c r="AJ28" s="229">
        <f>SUM($I26*AJ27)</f>
        <v>0</v>
      </c>
      <c r="AK28" s="227">
        <f>($I27*AK27)</f>
        <v>0</v>
      </c>
      <c r="AL28" s="228">
        <f>($I28*AL27)</f>
        <v>0</v>
      </c>
      <c r="AM28" s="229">
        <f>SUM($I26*AM27)</f>
        <v>0</v>
      </c>
      <c r="AN28" s="227">
        <f>($I27*AN27)</f>
        <v>0</v>
      </c>
      <c r="AO28" s="228">
        <f>($I28*AO27)</f>
        <v>0</v>
      </c>
      <c r="AP28" s="229">
        <f>SUM($I26*AP27)</f>
        <v>0</v>
      </c>
      <c r="AQ28" s="227">
        <f>($I27*AQ27)</f>
        <v>0</v>
      </c>
      <c r="AR28" s="228">
        <f>($I28*AR27)</f>
        <v>0</v>
      </c>
      <c r="AS28" s="229">
        <f>SUM($I26*AS27)</f>
        <v>0</v>
      </c>
      <c r="AT28" s="227">
        <f>($I27*AT27)</f>
        <v>0</v>
      </c>
      <c r="AU28" s="228">
        <f>($I28*AU27)</f>
        <v>0</v>
      </c>
      <c r="AV28" s="229">
        <f>SUM($I26*AV27)</f>
        <v>0</v>
      </c>
      <c r="AW28" s="27"/>
      <c r="AX28" s="27"/>
      <c r="AY28" s="27"/>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row>
    <row r="29" spans="1:98" s="4" customFormat="1" ht="12.75">
      <c r="A29" s="38"/>
      <c r="B29" s="38"/>
      <c r="C29" s="38"/>
      <c r="D29" s="211"/>
      <c r="E29" s="211"/>
      <c r="F29" s="212"/>
      <c r="G29" s="212"/>
      <c r="H29" s="219" t="s">
        <v>73</v>
      </c>
      <c r="I29" s="210">
        <v>12</v>
      </c>
      <c r="J29" s="215"/>
      <c r="K29" s="216"/>
      <c r="L29" s="217"/>
      <c r="M29" s="215"/>
      <c r="N29" s="216"/>
      <c r="O29" s="217"/>
      <c r="P29" s="215"/>
      <c r="Q29" s="216"/>
      <c r="R29" s="217"/>
      <c r="S29" s="215"/>
      <c r="T29" s="216"/>
      <c r="U29" s="217"/>
      <c r="V29" s="215"/>
      <c r="W29" s="216"/>
      <c r="X29" s="217"/>
      <c r="Y29" s="215"/>
      <c r="Z29" s="216"/>
      <c r="AA29" s="217"/>
      <c r="AB29" s="215"/>
      <c r="AC29" s="216"/>
      <c r="AD29" s="217"/>
      <c r="AE29" s="215"/>
      <c r="AF29" s="216"/>
      <c r="AG29" s="217"/>
      <c r="AH29" s="215"/>
      <c r="AI29" s="216"/>
      <c r="AJ29" s="217"/>
      <c r="AK29" s="215"/>
      <c r="AL29" s="216"/>
      <c r="AM29" s="217"/>
      <c r="AN29" s="215"/>
      <c r="AO29" s="216"/>
      <c r="AP29" s="217"/>
      <c r="AQ29" s="215"/>
      <c r="AR29" s="216"/>
      <c r="AS29" s="217"/>
      <c r="AT29" s="215"/>
      <c r="AU29" s="216"/>
      <c r="AV29" s="217"/>
      <c r="AW29" s="39"/>
      <c r="AX29" s="39"/>
      <c r="AY29" s="39"/>
      <c r="AZ29" s="39"/>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row>
    <row r="30" spans="1:98" s="18" customFormat="1" ht="12.75">
      <c r="A30" s="20"/>
      <c r="B30" s="20"/>
      <c r="C30" s="20"/>
      <c r="D30" s="224">
        <f>SUM(J30+M30+P30+S30+V30+Y30+AB30+AE30+AH30+AK30+AN30+AT30)</f>
        <v>0</v>
      </c>
      <c r="E30" s="224">
        <f>SUM(K30+N30+Q30+T30+W30+Z30+AC30+AF30+AI30+AL30+AO30+AR30+AU30)</f>
        <v>0</v>
      </c>
      <c r="F30" s="224">
        <f>SUM(L30+O30+R30+U30+X30+AA30+AD30+AG30+AJ30+AM30+AP30+AV30)</f>
        <v>0</v>
      </c>
      <c r="G30" s="224">
        <f>SUM(L30+O30+R30+U30+X30+AA30+AD30+AG30+AJ30+AM30+AP30+AS30+AV30)</f>
        <v>0</v>
      </c>
      <c r="H30" s="220" t="s">
        <v>66</v>
      </c>
      <c r="I30" s="209">
        <v>1</v>
      </c>
      <c r="J30" s="205"/>
      <c r="K30" s="206"/>
      <c r="L30" s="208"/>
      <c r="M30" s="205"/>
      <c r="N30" s="206"/>
      <c r="O30" s="208"/>
      <c r="P30" s="205"/>
      <c r="Q30" s="206"/>
      <c r="R30" s="208"/>
      <c r="S30" s="205"/>
      <c r="T30" s="206"/>
      <c r="U30" s="208"/>
      <c r="V30" s="205"/>
      <c r="W30" s="206"/>
      <c r="X30" s="208"/>
      <c r="Y30" s="205"/>
      <c r="Z30" s="206"/>
      <c r="AA30" s="208"/>
      <c r="AB30" s="205"/>
      <c r="AC30" s="206"/>
      <c r="AD30" s="208"/>
      <c r="AE30" s="205"/>
      <c r="AF30" s="206"/>
      <c r="AG30" s="208"/>
      <c r="AH30" s="205"/>
      <c r="AI30" s="206"/>
      <c r="AJ30" s="208"/>
      <c r="AK30" s="205"/>
      <c r="AL30" s="206"/>
      <c r="AM30" s="208"/>
      <c r="AN30" s="205"/>
      <c r="AO30" s="206"/>
      <c r="AP30" s="208"/>
      <c r="AQ30" s="205"/>
      <c r="AR30" s="206"/>
      <c r="AS30" s="208"/>
      <c r="AT30" s="205"/>
      <c r="AU30" s="206"/>
      <c r="AV30" s="208"/>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row>
    <row r="31" spans="4:98" s="226" customFormat="1" ht="13.5" thickBot="1">
      <c r="D31" s="295">
        <f>SUM(J31+M31+P31+S31+V31+Y31+AB31+AE31+AH31+AK31+AN31+AT31)</f>
        <v>0</v>
      </c>
      <c r="E31" s="295">
        <f>SUM(K31+N31+Q31+T31+W31+Z31+AC31+AF31+AI31+AL31+AO31+AR31+AU31)</f>
        <v>0</v>
      </c>
      <c r="F31" s="295">
        <f>SUM(L31+O31+R31+U31+X31+AA31+AD31+AG31+AJ31+AM31+AP31+AV31)</f>
        <v>0</v>
      </c>
      <c r="G31" s="296">
        <f>SUM(L31+O31+R31+U31+X31+AA31+AD31+AG31+AJ31+AM31+AP31+AS31+AV31)</f>
        <v>0</v>
      </c>
      <c r="H31" s="221" t="s">
        <v>67</v>
      </c>
      <c r="I31" s="214">
        <v>1</v>
      </c>
      <c r="J31" s="227">
        <f>($I30*J30)</f>
        <v>0</v>
      </c>
      <c r="K31" s="228">
        <f>($I31*K30)</f>
        <v>0</v>
      </c>
      <c r="L31" s="229">
        <f>SUM($I29*L30)</f>
        <v>0</v>
      </c>
      <c r="M31" s="227">
        <f>($I30*M30)</f>
        <v>0</v>
      </c>
      <c r="N31" s="228">
        <f>($I31*N30)</f>
        <v>0</v>
      </c>
      <c r="O31" s="229">
        <f>SUM($I29*O30)</f>
        <v>0</v>
      </c>
      <c r="P31" s="227">
        <f>($I30*P30)</f>
        <v>0</v>
      </c>
      <c r="Q31" s="228">
        <f>($I31*Q30)</f>
        <v>0</v>
      </c>
      <c r="R31" s="229">
        <f>SUM($I29*R30)</f>
        <v>0</v>
      </c>
      <c r="S31" s="227">
        <f>($I30*S30)</f>
        <v>0</v>
      </c>
      <c r="T31" s="228">
        <f>($I31*T30)</f>
        <v>0</v>
      </c>
      <c r="U31" s="229">
        <f>SUM($I29*U30)</f>
        <v>0</v>
      </c>
      <c r="V31" s="227">
        <f>($I30*V30)</f>
        <v>0</v>
      </c>
      <c r="W31" s="228">
        <f>($I31*W30)</f>
        <v>0</v>
      </c>
      <c r="X31" s="229">
        <f>SUM($I29*X30)</f>
        <v>0</v>
      </c>
      <c r="Y31" s="227">
        <f>($I30*Y30)</f>
        <v>0</v>
      </c>
      <c r="Z31" s="228">
        <f>($I31*Z30)</f>
        <v>0</v>
      </c>
      <c r="AA31" s="229">
        <f>SUM($I29*AA30)</f>
        <v>0</v>
      </c>
      <c r="AB31" s="227">
        <f>($I30*AB30)</f>
        <v>0</v>
      </c>
      <c r="AC31" s="228">
        <f>($I31*AC30)</f>
        <v>0</v>
      </c>
      <c r="AD31" s="229">
        <f>SUM($I29*AD30)</f>
        <v>0</v>
      </c>
      <c r="AE31" s="227">
        <f>($I30*AE30)</f>
        <v>0</v>
      </c>
      <c r="AF31" s="228">
        <f>($I31*AF30)</f>
        <v>0</v>
      </c>
      <c r="AG31" s="229">
        <f>SUM($I29*AG30)</f>
        <v>0</v>
      </c>
      <c r="AH31" s="227">
        <f>($I30*AH30)</f>
        <v>0</v>
      </c>
      <c r="AI31" s="228">
        <f>($I31*AI30)</f>
        <v>0</v>
      </c>
      <c r="AJ31" s="229">
        <f>SUM($I29*AJ30)</f>
        <v>0</v>
      </c>
      <c r="AK31" s="227">
        <f>($I30*AK30)</f>
        <v>0</v>
      </c>
      <c r="AL31" s="228">
        <f>($I31*AL30)</f>
        <v>0</v>
      </c>
      <c r="AM31" s="229">
        <f>SUM($I29*AM30)</f>
        <v>0</v>
      </c>
      <c r="AN31" s="227">
        <f>($I30*AN30)</f>
        <v>0</v>
      </c>
      <c r="AO31" s="228">
        <f>($I31*AO30)</f>
        <v>0</v>
      </c>
      <c r="AP31" s="229">
        <f>SUM($I29*AP30)</f>
        <v>0</v>
      </c>
      <c r="AQ31" s="227">
        <f>($I30*AQ30)</f>
        <v>0</v>
      </c>
      <c r="AR31" s="228">
        <f>($I31*AR30)</f>
        <v>0</v>
      </c>
      <c r="AS31" s="229">
        <f>SUM($I29*AS30)</f>
        <v>0</v>
      </c>
      <c r="AT31" s="227">
        <f>($I30*AT30)</f>
        <v>0</v>
      </c>
      <c r="AU31" s="228">
        <f>($I31*AU30)</f>
        <v>0</v>
      </c>
      <c r="AV31" s="229">
        <f>SUM($I29*AV30)</f>
        <v>0</v>
      </c>
      <c r="AW31" s="27"/>
      <c r="AX31" s="27"/>
      <c r="AY31" s="27"/>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row>
    <row r="32" spans="1:98" s="4" customFormat="1" ht="12.75">
      <c r="A32" s="38"/>
      <c r="B32" s="38"/>
      <c r="C32" s="38"/>
      <c r="D32" s="211"/>
      <c r="E32" s="211"/>
      <c r="F32" s="212"/>
      <c r="G32" s="212"/>
      <c r="H32" s="219" t="s">
        <v>73</v>
      </c>
      <c r="I32" s="210">
        <v>12</v>
      </c>
      <c r="J32" s="215"/>
      <c r="K32" s="216"/>
      <c r="L32" s="217"/>
      <c r="M32" s="215"/>
      <c r="N32" s="216"/>
      <c r="O32" s="217"/>
      <c r="P32" s="215"/>
      <c r="Q32" s="216"/>
      <c r="R32" s="217"/>
      <c r="S32" s="215"/>
      <c r="T32" s="216"/>
      <c r="U32" s="217"/>
      <c r="V32" s="215"/>
      <c r="W32" s="216"/>
      <c r="X32" s="217"/>
      <c r="Y32" s="215"/>
      <c r="Z32" s="216"/>
      <c r="AA32" s="217"/>
      <c r="AB32" s="215"/>
      <c r="AC32" s="216"/>
      <c r="AD32" s="217"/>
      <c r="AE32" s="215"/>
      <c r="AF32" s="216"/>
      <c r="AG32" s="217"/>
      <c r="AH32" s="215"/>
      <c r="AI32" s="216"/>
      <c r="AJ32" s="217"/>
      <c r="AK32" s="215"/>
      <c r="AL32" s="216"/>
      <c r="AM32" s="217"/>
      <c r="AN32" s="215"/>
      <c r="AO32" s="216"/>
      <c r="AP32" s="217"/>
      <c r="AQ32" s="215"/>
      <c r="AR32" s="216"/>
      <c r="AS32" s="217"/>
      <c r="AT32" s="215"/>
      <c r="AU32" s="216"/>
      <c r="AV32" s="217"/>
      <c r="AW32" s="39"/>
      <c r="AX32" s="39"/>
      <c r="AY32" s="39"/>
      <c r="AZ32" s="39"/>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row>
    <row r="33" spans="1:98" s="18" customFormat="1" ht="12.75">
      <c r="A33" s="20"/>
      <c r="B33" s="20"/>
      <c r="C33" s="20"/>
      <c r="D33" s="224">
        <f>SUM(J33+M33+P33+S33+V33+Y33+AB33+AE33+AH33+AK33+AN33+AT33)</f>
        <v>0</v>
      </c>
      <c r="E33" s="224">
        <f>SUM(K33+N33+Q33+T33+W33+Z33+AC33+AF33+AI33+AL33+AO33+AR33+AU33)</f>
        <v>0</v>
      </c>
      <c r="F33" s="224">
        <f>SUM(L33+O33+R33+U33+X33+AA33+AD33+AG33+AJ33+AM33+AP33+AV33)</f>
        <v>0</v>
      </c>
      <c r="G33" s="224">
        <f>SUM(L33+O33+R33+U33+X33+AA33+AD33+AG33+AJ33+AM33+AP33+AS33+AV33)</f>
        <v>0</v>
      </c>
      <c r="H33" s="220" t="s">
        <v>66</v>
      </c>
      <c r="I33" s="209">
        <v>1</v>
      </c>
      <c r="J33" s="205"/>
      <c r="K33" s="206"/>
      <c r="L33" s="208"/>
      <c r="M33" s="205"/>
      <c r="N33" s="206"/>
      <c r="O33" s="208"/>
      <c r="P33" s="205"/>
      <c r="Q33" s="206"/>
      <c r="R33" s="208"/>
      <c r="S33" s="205"/>
      <c r="T33" s="206"/>
      <c r="U33" s="208"/>
      <c r="V33" s="205"/>
      <c r="W33" s="206"/>
      <c r="X33" s="208"/>
      <c r="Y33" s="205"/>
      <c r="Z33" s="206"/>
      <c r="AA33" s="208"/>
      <c r="AB33" s="205"/>
      <c r="AC33" s="206"/>
      <c r="AD33" s="208"/>
      <c r="AE33" s="205"/>
      <c r="AF33" s="206"/>
      <c r="AG33" s="208"/>
      <c r="AH33" s="205"/>
      <c r="AI33" s="206"/>
      <c r="AJ33" s="208"/>
      <c r="AK33" s="205"/>
      <c r="AL33" s="206"/>
      <c r="AM33" s="208"/>
      <c r="AN33" s="205"/>
      <c r="AO33" s="206"/>
      <c r="AP33" s="208"/>
      <c r="AQ33" s="205"/>
      <c r="AR33" s="206"/>
      <c r="AS33" s="208"/>
      <c r="AT33" s="205"/>
      <c r="AU33" s="206"/>
      <c r="AV33" s="208"/>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row>
    <row r="34" spans="4:98" s="226" customFormat="1" ht="13.5" thickBot="1">
      <c r="D34" s="295">
        <f>SUM(J34+M34+P34+S34+V34+Y34+AB34+AE34+AH34+AK34+AN34+AT34)</f>
        <v>0</v>
      </c>
      <c r="E34" s="295">
        <f>SUM(K34+N34+Q34+T34+W34+Z34+AC34+AF34+AI34+AL34+AO34+AR34+AU34)</f>
        <v>0</v>
      </c>
      <c r="F34" s="295">
        <f>SUM(L34+O34+R34+U34+X34+AA34+AD34+AG34+AJ34+AM34+AP34+AV34)</f>
        <v>0</v>
      </c>
      <c r="G34" s="296">
        <f>SUM(L34+O34+R34+U34+X34+AA34+AD34+AG34+AJ34+AM34+AP34+AS34+AV34)</f>
        <v>0</v>
      </c>
      <c r="H34" s="221" t="s">
        <v>67</v>
      </c>
      <c r="I34" s="214">
        <v>1</v>
      </c>
      <c r="J34" s="227">
        <f>($I33*J33)</f>
        <v>0</v>
      </c>
      <c r="K34" s="228">
        <f>($I34*K33)</f>
        <v>0</v>
      </c>
      <c r="L34" s="229">
        <f>SUM($I32*L33)</f>
        <v>0</v>
      </c>
      <c r="M34" s="227">
        <f>($I33*M33)</f>
        <v>0</v>
      </c>
      <c r="N34" s="228">
        <f>($I34*N33)</f>
        <v>0</v>
      </c>
      <c r="O34" s="229">
        <f>SUM($I32*O33)</f>
        <v>0</v>
      </c>
      <c r="P34" s="227">
        <f>($I33*P33)</f>
        <v>0</v>
      </c>
      <c r="Q34" s="228">
        <f>($I34*Q33)</f>
        <v>0</v>
      </c>
      <c r="R34" s="229">
        <f>SUM($I32*R33)</f>
        <v>0</v>
      </c>
      <c r="S34" s="227">
        <f>($I33*S33)</f>
        <v>0</v>
      </c>
      <c r="T34" s="228">
        <f>($I34*T33)</f>
        <v>0</v>
      </c>
      <c r="U34" s="229">
        <f>SUM($I32*U33)</f>
        <v>0</v>
      </c>
      <c r="V34" s="227">
        <f>($I33*V33)</f>
        <v>0</v>
      </c>
      <c r="W34" s="228">
        <f>($I34*W33)</f>
        <v>0</v>
      </c>
      <c r="X34" s="229">
        <f>SUM($I32*X33)</f>
        <v>0</v>
      </c>
      <c r="Y34" s="227">
        <f>($I33*Y33)</f>
        <v>0</v>
      </c>
      <c r="Z34" s="228">
        <f>($I34*Z33)</f>
        <v>0</v>
      </c>
      <c r="AA34" s="229">
        <f>SUM($I32*AA33)</f>
        <v>0</v>
      </c>
      <c r="AB34" s="227">
        <f>($I33*AB33)</f>
        <v>0</v>
      </c>
      <c r="AC34" s="228">
        <f>($I34*AC33)</f>
        <v>0</v>
      </c>
      <c r="AD34" s="229">
        <f>SUM($I32*AD33)</f>
        <v>0</v>
      </c>
      <c r="AE34" s="227">
        <f>($I33*AE33)</f>
        <v>0</v>
      </c>
      <c r="AF34" s="228">
        <f>($I34*AF33)</f>
        <v>0</v>
      </c>
      <c r="AG34" s="229">
        <f>SUM($I32*AG33)</f>
        <v>0</v>
      </c>
      <c r="AH34" s="227">
        <f>($I33*AH33)</f>
        <v>0</v>
      </c>
      <c r="AI34" s="228">
        <f>($I34*AI33)</f>
        <v>0</v>
      </c>
      <c r="AJ34" s="229">
        <f>SUM($I32*AJ33)</f>
        <v>0</v>
      </c>
      <c r="AK34" s="227">
        <f>($I33*AK33)</f>
        <v>0</v>
      </c>
      <c r="AL34" s="228">
        <f>($I34*AL33)</f>
        <v>0</v>
      </c>
      <c r="AM34" s="229">
        <f>SUM($I32*AM33)</f>
        <v>0</v>
      </c>
      <c r="AN34" s="227">
        <f>($I33*AN33)</f>
        <v>0</v>
      </c>
      <c r="AO34" s="228">
        <f>($I34*AO33)</f>
        <v>0</v>
      </c>
      <c r="AP34" s="229">
        <f>SUM($I32*AP33)</f>
        <v>0</v>
      </c>
      <c r="AQ34" s="227">
        <f>($I33*AQ33)</f>
        <v>0</v>
      </c>
      <c r="AR34" s="228">
        <f>($I34*AR33)</f>
        <v>0</v>
      </c>
      <c r="AS34" s="229">
        <f>SUM($I32*AS33)</f>
        <v>0</v>
      </c>
      <c r="AT34" s="227">
        <f>($I33*AT33)</f>
        <v>0</v>
      </c>
      <c r="AU34" s="228">
        <f>($I34*AU33)</f>
        <v>0</v>
      </c>
      <c r="AV34" s="229">
        <f>SUM($I32*AV33)</f>
        <v>0</v>
      </c>
      <c r="AW34" s="27"/>
      <c r="AX34" s="27"/>
      <c r="AY34" s="27"/>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row>
    <row r="35" spans="1:98" s="4" customFormat="1" ht="12.75">
      <c r="A35" s="38"/>
      <c r="B35" s="38"/>
      <c r="C35" s="38"/>
      <c r="D35" s="211"/>
      <c r="E35" s="211"/>
      <c r="F35" s="212"/>
      <c r="G35" s="212"/>
      <c r="H35" s="219" t="s">
        <v>73</v>
      </c>
      <c r="I35" s="210">
        <v>12</v>
      </c>
      <c r="J35" s="215"/>
      <c r="K35" s="216"/>
      <c r="L35" s="217"/>
      <c r="M35" s="215"/>
      <c r="N35" s="216"/>
      <c r="O35" s="217"/>
      <c r="P35" s="215"/>
      <c r="Q35" s="216"/>
      <c r="R35" s="217"/>
      <c r="S35" s="215"/>
      <c r="T35" s="216"/>
      <c r="U35" s="217"/>
      <c r="V35" s="215"/>
      <c r="W35" s="216"/>
      <c r="X35" s="217"/>
      <c r="Y35" s="215"/>
      <c r="Z35" s="216"/>
      <c r="AA35" s="217"/>
      <c r="AB35" s="215"/>
      <c r="AC35" s="216"/>
      <c r="AD35" s="217"/>
      <c r="AE35" s="215"/>
      <c r="AF35" s="216"/>
      <c r="AG35" s="217"/>
      <c r="AH35" s="215"/>
      <c r="AI35" s="216"/>
      <c r="AJ35" s="217"/>
      <c r="AK35" s="215"/>
      <c r="AL35" s="216"/>
      <c r="AM35" s="217"/>
      <c r="AN35" s="215"/>
      <c r="AO35" s="216"/>
      <c r="AP35" s="217"/>
      <c r="AQ35" s="215"/>
      <c r="AR35" s="216"/>
      <c r="AS35" s="217"/>
      <c r="AT35" s="215"/>
      <c r="AU35" s="216"/>
      <c r="AV35" s="217"/>
      <c r="AW35" s="39"/>
      <c r="AX35" s="39"/>
      <c r="AY35" s="39"/>
      <c r="AZ35" s="39"/>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row>
    <row r="36" spans="1:98" s="18" customFormat="1" ht="12.75">
      <c r="A36" s="20"/>
      <c r="B36" s="20"/>
      <c r="C36" s="20"/>
      <c r="D36" s="224">
        <f>SUM(J36+M36+P36+S36+V36+Y36+AB36+AE36+AH36+AK36+AN36+AT36)</f>
        <v>0</v>
      </c>
      <c r="E36" s="224">
        <f>SUM(K36+N36+Q36+T36+W36+Z36+AC36+AF36+AI36+AL36+AO36+AR36+AU36)</f>
        <v>0</v>
      </c>
      <c r="F36" s="224">
        <f>SUM(L36+O36+R36+U36+X36+AA36+AD36+AG36+AJ36+AM36+AP36+AV36)</f>
        <v>0</v>
      </c>
      <c r="G36" s="224">
        <f>SUM(L36+O36+R36+U36+X36+AA36+AD36+AG36+AJ36+AM36+AP36+AS36+AV36)</f>
        <v>0</v>
      </c>
      <c r="H36" s="220" t="s">
        <v>66</v>
      </c>
      <c r="I36" s="209">
        <v>1</v>
      </c>
      <c r="J36" s="205"/>
      <c r="K36" s="206"/>
      <c r="L36" s="208"/>
      <c r="M36" s="205"/>
      <c r="N36" s="206"/>
      <c r="O36" s="208"/>
      <c r="P36" s="205"/>
      <c r="Q36" s="206"/>
      <c r="R36" s="208"/>
      <c r="S36" s="205"/>
      <c r="T36" s="206"/>
      <c r="U36" s="208"/>
      <c r="V36" s="205"/>
      <c r="W36" s="206"/>
      <c r="X36" s="208"/>
      <c r="Y36" s="205"/>
      <c r="Z36" s="206"/>
      <c r="AA36" s="208"/>
      <c r="AB36" s="205"/>
      <c r="AC36" s="206"/>
      <c r="AD36" s="208"/>
      <c r="AE36" s="205"/>
      <c r="AF36" s="206"/>
      <c r="AG36" s="208"/>
      <c r="AH36" s="205"/>
      <c r="AI36" s="206"/>
      <c r="AJ36" s="208"/>
      <c r="AK36" s="205"/>
      <c r="AL36" s="206"/>
      <c r="AM36" s="208"/>
      <c r="AN36" s="205"/>
      <c r="AO36" s="206"/>
      <c r="AP36" s="208"/>
      <c r="AQ36" s="205"/>
      <c r="AR36" s="206"/>
      <c r="AS36" s="208"/>
      <c r="AT36" s="205"/>
      <c r="AU36" s="206"/>
      <c r="AV36" s="208"/>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row>
    <row r="37" spans="4:98" s="226" customFormat="1" ht="13.5" thickBot="1">
      <c r="D37" s="295">
        <f>SUM(J37+M37+P37+S37+V37+Y37+AB37+AE37+AH37+AK37+AN37+AT37)</f>
        <v>0</v>
      </c>
      <c r="E37" s="295">
        <f>SUM(K37+N37+Q37+T37+W37+Z37+AC37+AF37+AI37+AL37+AO37+AR37+AU37)</f>
        <v>0</v>
      </c>
      <c r="F37" s="295">
        <f>SUM(L37+O37+R37+U37+X37+AA37+AD37+AG37+AJ37+AM37+AP37+AV37)</f>
        <v>0</v>
      </c>
      <c r="G37" s="296">
        <f>SUM(L37+O37+R37+U37+X37+AA37+AD37+AG37+AJ37+AM37+AP37+AS37+AV37)</f>
        <v>0</v>
      </c>
      <c r="H37" s="221" t="s">
        <v>67</v>
      </c>
      <c r="I37" s="214">
        <v>1</v>
      </c>
      <c r="J37" s="227">
        <f>($I36*J36)</f>
        <v>0</v>
      </c>
      <c r="K37" s="228">
        <f>($I37*K36)</f>
        <v>0</v>
      </c>
      <c r="L37" s="229">
        <f>SUM($I35*L36)</f>
        <v>0</v>
      </c>
      <c r="M37" s="227">
        <f>($I36*M36)</f>
        <v>0</v>
      </c>
      <c r="N37" s="228">
        <f>($I37*N36)</f>
        <v>0</v>
      </c>
      <c r="O37" s="229">
        <f>SUM($I35*O36)</f>
        <v>0</v>
      </c>
      <c r="P37" s="227">
        <f>($I36*P36)</f>
        <v>0</v>
      </c>
      <c r="Q37" s="228">
        <f>($I37*Q36)</f>
        <v>0</v>
      </c>
      <c r="R37" s="229">
        <f>SUM($I35*R36)</f>
        <v>0</v>
      </c>
      <c r="S37" s="227">
        <f>($I36*S36)</f>
        <v>0</v>
      </c>
      <c r="T37" s="228">
        <f>($I37*T36)</f>
        <v>0</v>
      </c>
      <c r="U37" s="229">
        <f>SUM($I35*U36)</f>
        <v>0</v>
      </c>
      <c r="V37" s="227">
        <f>($I36*V36)</f>
        <v>0</v>
      </c>
      <c r="W37" s="228">
        <f>($I37*W36)</f>
        <v>0</v>
      </c>
      <c r="X37" s="229">
        <f>SUM($I35*X36)</f>
        <v>0</v>
      </c>
      <c r="Y37" s="227">
        <f>($I36*Y36)</f>
        <v>0</v>
      </c>
      <c r="Z37" s="228">
        <f>($I37*Z36)</f>
        <v>0</v>
      </c>
      <c r="AA37" s="229">
        <f>SUM($I35*AA36)</f>
        <v>0</v>
      </c>
      <c r="AB37" s="227">
        <f>($I36*AB36)</f>
        <v>0</v>
      </c>
      <c r="AC37" s="228">
        <f>($I37*AC36)</f>
        <v>0</v>
      </c>
      <c r="AD37" s="229">
        <f>SUM($I35*AD36)</f>
        <v>0</v>
      </c>
      <c r="AE37" s="227">
        <f>($I36*AE36)</f>
        <v>0</v>
      </c>
      <c r="AF37" s="228">
        <f>($I37*AF36)</f>
        <v>0</v>
      </c>
      <c r="AG37" s="229">
        <f>SUM($I35*AG36)</f>
        <v>0</v>
      </c>
      <c r="AH37" s="227">
        <f>($I36*AH36)</f>
        <v>0</v>
      </c>
      <c r="AI37" s="228">
        <f>($I37*AI36)</f>
        <v>0</v>
      </c>
      <c r="AJ37" s="229">
        <f>SUM($I35*AJ36)</f>
        <v>0</v>
      </c>
      <c r="AK37" s="227">
        <f>($I36*AK36)</f>
        <v>0</v>
      </c>
      <c r="AL37" s="228">
        <f>($I37*AL36)</f>
        <v>0</v>
      </c>
      <c r="AM37" s="229">
        <f>SUM($I35*AM36)</f>
        <v>0</v>
      </c>
      <c r="AN37" s="227">
        <f>($I36*AN36)</f>
        <v>0</v>
      </c>
      <c r="AO37" s="228">
        <f>($I37*AO36)</f>
        <v>0</v>
      </c>
      <c r="AP37" s="229">
        <f>SUM($I35*AP36)</f>
        <v>0</v>
      </c>
      <c r="AQ37" s="227">
        <f>($I36*AQ36)</f>
        <v>0</v>
      </c>
      <c r="AR37" s="228">
        <f>($I37*AR36)</f>
        <v>0</v>
      </c>
      <c r="AS37" s="229">
        <f>SUM($I35*AS36)</f>
        <v>0</v>
      </c>
      <c r="AT37" s="227">
        <f>($I36*AT36)</f>
        <v>0</v>
      </c>
      <c r="AU37" s="228">
        <f>($I37*AU36)</f>
        <v>0</v>
      </c>
      <c r="AV37" s="229">
        <f>SUM($I35*AV36)</f>
        <v>0</v>
      </c>
      <c r="AW37" s="27"/>
      <c r="AX37" s="27"/>
      <c r="AY37" s="27"/>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row>
    <row r="38" spans="1:98" s="4" customFormat="1" ht="12.75">
      <c r="A38" s="38"/>
      <c r="B38" s="38"/>
      <c r="C38" s="38"/>
      <c r="D38" s="211"/>
      <c r="E38" s="211"/>
      <c r="F38" s="212"/>
      <c r="G38" s="212"/>
      <c r="H38" s="219" t="s">
        <v>73</v>
      </c>
      <c r="I38" s="210">
        <v>12</v>
      </c>
      <c r="J38" s="215"/>
      <c r="K38" s="216"/>
      <c r="L38" s="217"/>
      <c r="M38" s="215"/>
      <c r="N38" s="216"/>
      <c r="O38" s="217"/>
      <c r="P38" s="215"/>
      <c r="Q38" s="216"/>
      <c r="R38" s="217"/>
      <c r="S38" s="215"/>
      <c r="T38" s="216"/>
      <c r="U38" s="217"/>
      <c r="V38" s="215"/>
      <c r="W38" s="216"/>
      <c r="X38" s="217"/>
      <c r="Y38" s="215"/>
      <c r="Z38" s="216"/>
      <c r="AA38" s="217"/>
      <c r="AB38" s="215"/>
      <c r="AC38" s="216"/>
      <c r="AD38" s="217"/>
      <c r="AE38" s="215"/>
      <c r="AF38" s="216"/>
      <c r="AG38" s="217"/>
      <c r="AH38" s="215"/>
      <c r="AI38" s="216"/>
      <c r="AJ38" s="217"/>
      <c r="AK38" s="215"/>
      <c r="AL38" s="216"/>
      <c r="AM38" s="217"/>
      <c r="AN38" s="215"/>
      <c r="AO38" s="216"/>
      <c r="AP38" s="217"/>
      <c r="AQ38" s="215"/>
      <c r="AR38" s="216"/>
      <c r="AS38" s="217"/>
      <c r="AT38" s="215"/>
      <c r="AU38" s="216"/>
      <c r="AV38" s="217"/>
      <c r="AW38" s="39"/>
      <c r="AX38" s="39"/>
      <c r="AY38" s="39"/>
      <c r="AZ38" s="39"/>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row>
    <row r="39" spans="1:98" s="18" customFormat="1" ht="12.75">
      <c r="A39" s="20"/>
      <c r="B39" s="20"/>
      <c r="C39" s="20"/>
      <c r="D39" s="224">
        <f>SUM(J39+M39+P39+S39+V39+Y39+AB39+AE39+AH39+AK39+AN39+AT39)</f>
        <v>0</v>
      </c>
      <c r="E39" s="224">
        <f>SUM(K39+N39+Q39+T39+W39+Z39+AC39+AF39+AI39+AL39+AO39+AR39+AU39)</f>
        <v>0</v>
      </c>
      <c r="F39" s="224">
        <f>SUM(L39+O39+R39+U39+X39+AA39+AD39+AG39+AJ39+AM39+AP39+AV39)</f>
        <v>0</v>
      </c>
      <c r="G39" s="224">
        <f>SUM(L39+O39+R39+U39+X39+AA39+AD39+AG39+AJ39+AM39+AP39+AS39+AV39)</f>
        <v>0</v>
      </c>
      <c r="H39" s="220" t="s">
        <v>66</v>
      </c>
      <c r="I39" s="209">
        <v>1</v>
      </c>
      <c r="J39" s="205"/>
      <c r="K39" s="206"/>
      <c r="L39" s="208"/>
      <c r="M39" s="205"/>
      <c r="N39" s="206"/>
      <c r="O39" s="208"/>
      <c r="P39" s="205"/>
      <c r="Q39" s="206"/>
      <c r="R39" s="208"/>
      <c r="S39" s="205"/>
      <c r="T39" s="206"/>
      <c r="U39" s="208"/>
      <c r="V39" s="205"/>
      <c r="W39" s="206"/>
      <c r="X39" s="208"/>
      <c r="Y39" s="205"/>
      <c r="Z39" s="206"/>
      <c r="AA39" s="208"/>
      <c r="AB39" s="205"/>
      <c r="AC39" s="206"/>
      <c r="AD39" s="208"/>
      <c r="AE39" s="205"/>
      <c r="AF39" s="206"/>
      <c r="AG39" s="208"/>
      <c r="AH39" s="205"/>
      <c r="AI39" s="206"/>
      <c r="AJ39" s="208"/>
      <c r="AK39" s="205"/>
      <c r="AL39" s="206"/>
      <c r="AM39" s="208"/>
      <c r="AN39" s="205"/>
      <c r="AO39" s="206"/>
      <c r="AP39" s="208"/>
      <c r="AQ39" s="205"/>
      <c r="AR39" s="206"/>
      <c r="AS39" s="208"/>
      <c r="AT39" s="205"/>
      <c r="AU39" s="206"/>
      <c r="AV39" s="208"/>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row>
    <row r="40" spans="4:98" s="226" customFormat="1" ht="13.5" thickBot="1">
      <c r="D40" s="295">
        <f>SUM(J40+M40+P40+S40+V40+Y40+AB40+AE40+AH40+AK40+AN40+AT40)</f>
        <v>0</v>
      </c>
      <c r="E40" s="295">
        <f>SUM(K40+N40+Q40+T40+W40+Z40+AC40+AF40+AI40+AL40+AO40+AR40+AU40)</f>
        <v>0</v>
      </c>
      <c r="F40" s="295">
        <f>SUM(L40+O40+R40+U40+X40+AA40+AD40+AG40+AJ40+AM40+AP40+AV40)</f>
        <v>0</v>
      </c>
      <c r="G40" s="296">
        <f>SUM(L40+O40+R40+U40+X40+AA40+AD40+AG40+AJ40+AM40+AP40+AS40+AV40)</f>
        <v>0</v>
      </c>
      <c r="H40" s="221" t="s">
        <v>67</v>
      </c>
      <c r="I40" s="214">
        <v>1</v>
      </c>
      <c r="J40" s="227">
        <f>($I39*J39)</f>
        <v>0</v>
      </c>
      <c r="K40" s="228">
        <f>($I40*K39)</f>
        <v>0</v>
      </c>
      <c r="L40" s="229">
        <f>SUM($I38*L39)</f>
        <v>0</v>
      </c>
      <c r="M40" s="227">
        <f>($I39*M39)</f>
        <v>0</v>
      </c>
      <c r="N40" s="228">
        <f>($I40*N39)</f>
        <v>0</v>
      </c>
      <c r="O40" s="229">
        <f>SUM($I38*O39)</f>
        <v>0</v>
      </c>
      <c r="P40" s="227">
        <f>($I39*P39)</f>
        <v>0</v>
      </c>
      <c r="Q40" s="228">
        <f>($I40*Q39)</f>
        <v>0</v>
      </c>
      <c r="R40" s="229">
        <f>SUM($I38*R39)</f>
        <v>0</v>
      </c>
      <c r="S40" s="227">
        <f>($I39*S39)</f>
        <v>0</v>
      </c>
      <c r="T40" s="228">
        <f>($I40*T39)</f>
        <v>0</v>
      </c>
      <c r="U40" s="229">
        <f>SUM($I38*U39)</f>
        <v>0</v>
      </c>
      <c r="V40" s="227">
        <f>($I39*V39)</f>
        <v>0</v>
      </c>
      <c r="W40" s="228">
        <f>($I40*W39)</f>
        <v>0</v>
      </c>
      <c r="X40" s="229">
        <f>SUM($I38*X39)</f>
        <v>0</v>
      </c>
      <c r="Y40" s="227">
        <f>($I39*Y39)</f>
        <v>0</v>
      </c>
      <c r="Z40" s="228">
        <f>($I40*Z39)</f>
        <v>0</v>
      </c>
      <c r="AA40" s="229">
        <f>SUM($I38*AA39)</f>
        <v>0</v>
      </c>
      <c r="AB40" s="227">
        <f>($I39*AB39)</f>
        <v>0</v>
      </c>
      <c r="AC40" s="228">
        <f>($I40*AC39)</f>
        <v>0</v>
      </c>
      <c r="AD40" s="229">
        <f>SUM($I38*AD39)</f>
        <v>0</v>
      </c>
      <c r="AE40" s="227">
        <f>($I39*AE39)</f>
        <v>0</v>
      </c>
      <c r="AF40" s="228">
        <f>($I40*AF39)</f>
        <v>0</v>
      </c>
      <c r="AG40" s="229">
        <f>SUM($I38*AG39)</f>
        <v>0</v>
      </c>
      <c r="AH40" s="227">
        <f>($I39*AH39)</f>
        <v>0</v>
      </c>
      <c r="AI40" s="228">
        <f>($I40*AI39)</f>
        <v>0</v>
      </c>
      <c r="AJ40" s="229">
        <f>SUM($I38*AJ39)</f>
        <v>0</v>
      </c>
      <c r="AK40" s="227">
        <f>($I39*AK39)</f>
        <v>0</v>
      </c>
      <c r="AL40" s="228">
        <f>($I40*AL39)</f>
        <v>0</v>
      </c>
      <c r="AM40" s="229">
        <f>SUM($I38*AM39)</f>
        <v>0</v>
      </c>
      <c r="AN40" s="227">
        <f>($I39*AN39)</f>
        <v>0</v>
      </c>
      <c r="AO40" s="228">
        <f>($I40*AO39)</f>
        <v>0</v>
      </c>
      <c r="AP40" s="229">
        <f>SUM($I38*AP39)</f>
        <v>0</v>
      </c>
      <c r="AQ40" s="227">
        <f>($I39*AQ39)</f>
        <v>0</v>
      </c>
      <c r="AR40" s="228">
        <f>($I40*AR39)</f>
        <v>0</v>
      </c>
      <c r="AS40" s="229">
        <f>SUM($I38*AS39)</f>
        <v>0</v>
      </c>
      <c r="AT40" s="227">
        <f>($I39*AT39)</f>
        <v>0</v>
      </c>
      <c r="AU40" s="228">
        <f>($I40*AU39)</f>
        <v>0</v>
      </c>
      <c r="AV40" s="229">
        <f>SUM($I38*AV39)</f>
        <v>0</v>
      </c>
      <c r="AW40" s="27"/>
      <c r="AX40" s="27"/>
      <c r="AY40" s="27"/>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row>
    <row r="41" spans="1:98" s="4" customFormat="1" ht="12.75">
      <c r="A41" s="38"/>
      <c r="B41" s="38"/>
      <c r="C41" s="38"/>
      <c r="D41" s="211"/>
      <c r="E41" s="211"/>
      <c r="F41" s="212"/>
      <c r="G41" s="212"/>
      <c r="H41" s="219" t="s">
        <v>73</v>
      </c>
      <c r="I41" s="210">
        <v>12</v>
      </c>
      <c r="J41" s="215"/>
      <c r="K41" s="216"/>
      <c r="L41" s="217"/>
      <c r="M41" s="215"/>
      <c r="N41" s="216"/>
      <c r="O41" s="217"/>
      <c r="P41" s="215"/>
      <c r="Q41" s="216"/>
      <c r="R41" s="217"/>
      <c r="S41" s="215"/>
      <c r="T41" s="216"/>
      <c r="U41" s="217"/>
      <c r="V41" s="215"/>
      <c r="W41" s="216"/>
      <c r="X41" s="217"/>
      <c r="Y41" s="215"/>
      <c r="Z41" s="216"/>
      <c r="AA41" s="217"/>
      <c r="AB41" s="215"/>
      <c r="AC41" s="216"/>
      <c r="AD41" s="217"/>
      <c r="AE41" s="215"/>
      <c r="AF41" s="216"/>
      <c r="AG41" s="217"/>
      <c r="AH41" s="215"/>
      <c r="AI41" s="216"/>
      <c r="AJ41" s="217"/>
      <c r="AK41" s="215"/>
      <c r="AL41" s="216"/>
      <c r="AM41" s="217"/>
      <c r="AN41" s="215"/>
      <c r="AO41" s="216"/>
      <c r="AP41" s="217"/>
      <c r="AQ41" s="215"/>
      <c r="AR41" s="216"/>
      <c r="AS41" s="217"/>
      <c r="AT41" s="215"/>
      <c r="AU41" s="216"/>
      <c r="AV41" s="217"/>
      <c r="AW41" s="39"/>
      <c r="AX41" s="39"/>
      <c r="AY41" s="39"/>
      <c r="AZ41" s="39"/>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row>
    <row r="42" spans="1:98" s="18" customFormat="1" ht="12.75">
      <c r="A42" s="20"/>
      <c r="B42" s="20"/>
      <c r="C42" s="20"/>
      <c r="D42" s="224">
        <f>SUM(J42+M42+P42+S42+V42+Y42+AB42+AE42+AH42+AK42+AN42+AT42)</f>
        <v>0</v>
      </c>
      <c r="E42" s="224">
        <f>SUM(K42+N42+Q42+T42+W42+Z42+AC42+AF42+AI42+AL42+AO42+AR42+AU42)</f>
        <v>0</v>
      </c>
      <c r="F42" s="224">
        <f>SUM(L42+O42+R42+U42+X42+AA42+AD42+AG42+AJ42+AM42+AP42+AV42)</f>
        <v>0</v>
      </c>
      <c r="G42" s="224">
        <f>SUM(L42+O42+R42+U42+X42+AA42+AD42+AG42+AJ42+AM42+AP42+AS42+AV42)</f>
        <v>0</v>
      </c>
      <c r="H42" s="220" t="s">
        <v>66</v>
      </c>
      <c r="I42" s="209">
        <v>1</v>
      </c>
      <c r="J42" s="205"/>
      <c r="K42" s="206"/>
      <c r="L42" s="208"/>
      <c r="M42" s="205"/>
      <c r="N42" s="206"/>
      <c r="O42" s="208"/>
      <c r="P42" s="205"/>
      <c r="Q42" s="206"/>
      <c r="R42" s="208"/>
      <c r="S42" s="205"/>
      <c r="T42" s="206"/>
      <c r="U42" s="208"/>
      <c r="V42" s="205"/>
      <c r="W42" s="206"/>
      <c r="X42" s="208"/>
      <c r="Y42" s="205"/>
      <c r="Z42" s="206"/>
      <c r="AA42" s="208"/>
      <c r="AB42" s="205"/>
      <c r="AC42" s="206"/>
      <c r="AD42" s="208"/>
      <c r="AE42" s="205"/>
      <c r="AF42" s="206"/>
      <c r="AG42" s="208"/>
      <c r="AH42" s="205"/>
      <c r="AI42" s="206"/>
      <c r="AJ42" s="208"/>
      <c r="AK42" s="205"/>
      <c r="AL42" s="206"/>
      <c r="AM42" s="208"/>
      <c r="AN42" s="205"/>
      <c r="AO42" s="206"/>
      <c r="AP42" s="208"/>
      <c r="AQ42" s="205"/>
      <c r="AR42" s="206"/>
      <c r="AS42" s="208"/>
      <c r="AT42" s="205"/>
      <c r="AU42" s="206"/>
      <c r="AV42" s="208"/>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row>
    <row r="43" spans="4:98" s="226" customFormat="1" ht="13.5" thickBot="1">
      <c r="D43" s="295">
        <f>SUM(J43+M43+P43+S43+V43+Y43+AB43+AE43+AH43+AK43+AN43+AT43)</f>
        <v>0</v>
      </c>
      <c r="E43" s="295">
        <f>SUM(K43+N43+Q43+T43+W43+Z43+AC43+AF43+AI43+AL43+AO43+AR43+AU43)</f>
        <v>0</v>
      </c>
      <c r="F43" s="295">
        <f>SUM(L43+O43+R43+U43+X43+AA43+AD43+AG43+AJ43+AM43+AP43+AV43)</f>
        <v>0</v>
      </c>
      <c r="G43" s="296">
        <f>SUM(L43+O43+R43+U43+X43+AA43+AD43+AG43+AJ43+AM43+AP43+AS43+AV43)</f>
        <v>0</v>
      </c>
      <c r="H43" s="221" t="s">
        <v>67</v>
      </c>
      <c r="I43" s="214">
        <v>1</v>
      </c>
      <c r="J43" s="227">
        <f>($I42*J42)</f>
        <v>0</v>
      </c>
      <c r="K43" s="228">
        <f>($I43*K42)</f>
        <v>0</v>
      </c>
      <c r="L43" s="229">
        <f>SUM($I41*L42)</f>
        <v>0</v>
      </c>
      <c r="M43" s="227">
        <f>($I42*M42)</f>
        <v>0</v>
      </c>
      <c r="N43" s="228">
        <f>($I43*N42)</f>
        <v>0</v>
      </c>
      <c r="O43" s="229">
        <f>SUM($I41*O42)</f>
        <v>0</v>
      </c>
      <c r="P43" s="227">
        <f>($I42*P42)</f>
        <v>0</v>
      </c>
      <c r="Q43" s="228">
        <f>($I43*Q42)</f>
        <v>0</v>
      </c>
      <c r="R43" s="229">
        <f>SUM($I41*R42)</f>
        <v>0</v>
      </c>
      <c r="S43" s="227">
        <f>($I42*S42)</f>
        <v>0</v>
      </c>
      <c r="T43" s="228">
        <f>($I43*T42)</f>
        <v>0</v>
      </c>
      <c r="U43" s="229">
        <f>SUM($I41*U42)</f>
        <v>0</v>
      </c>
      <c r="V43" s="227">
        <f>($I42*V42)</f>
        <v>0</v>
      </c>
      <c r="W43" s="228">
        <f>($I43*W42)</f>
        <v>0</v>
      </c>
      <c r="X43" s="229">
        <f>SUM($I41*X42)</f>
        <v>0</v>
      </c>
      <c r="Y43" s="227">
        <f>($I42*Y42)</f>
        <v>0</v>
      </c>
      <c r="Z43" s="228">
        <f>($I43*Z42)</f>
        <v>0</v>
      </c>
      <c r="AA43" s="229">
        <f>SUM($I41*AA42)</f>
        <v>0</v>
      </c>
      <c r="AB43" s="227">
        <f>($I42*AB42)</f>
        <v>0</v>
      </c>
      <c r="AC43" s="228">
        <f>($I43*AC42)</f>
        <v>0</v>
      </c>
      <c r="AD43" s="229">
        <f>SUM($I41*AD42)</f>
        <v>0</v>
      </c>
      <c r="AE43" s="227">
        <f>($I42*AE42)</f>
        <v>0</v>
      </c>
      <c r="AF43" s="228">
        <f>($I43*AF42)</f>
        <v>0</v>
      </c>
      <c r="AG43" s="229">
        <f>SUM($I41*AG42)</f>
        <v>0</v>
      </c>
      <c r="AH43" s="227">
        <f>($I42*AH42)</f>
        <v>0</v>
      </c>
      <c r="AI43" s="228">
        <f>($I43*AI42)</f>
        <v>0</v>
      </c>
      <c r="AJ43" s="229">
        <f>SUM($I41*AJ42)</f>
        <v>0</v>
      </c>
      <c r="AK43" s="227">
        <f>($I42*AK42)</f>
        <v>0</v>
      </c>
      <c r="AL43" s="228">
        <f>($I43*AL42)</f>
        <v>0</v>
      </c>
      <c r="AM43" s="229">
        <f>SUM($I41*AM42)</f>
        <v>0</v>
      </c>
      <c r="AN43" s="227">
        <f>($I42*AN42)</f>
        <v>0</v>
      </c>
      <c r="AO43" s="228">
        <f>($I43*AO42)</f>
        <v>0</v>
      </c>
      <c r="AP43" s="229">
        <f>SUM($I41*AP42)</f>
        <v>0</v>
      </c>
      <c r="AQ43" s="227">
        <f>($I42*AQ42)</f>
        <v>0</v>
      </c>
      <c r="AR43" s="228">
        <f>($I43*AR42)</f>
        <v>0</v>
      </c>
      <c r="AS43" s="229">
        <f>SUM($I41*AS42)</f>
        <v>0</v>
      </c>
      <c r="AT43" s="227">
        <f>($I42*AT42)</f>
        <v>0</v>
      </c>
      <c r="AU43" s="228">
        <f>($I43*AU42)</f>
        <v>0</v>
      </c>
      <c r="AV43" s="229">
        <f>SUM($I41*AV42)</f>
        <v>0</v>
      </c>
      <c r="AW43" s="27"/>
      <c r="AX43" s="27"/>
      <c r="AY43" s="27"/>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row>
    <row r="44" spans="1:98" s="4" customFormat="1" ht="12.75">
      <c r="A44" s="38"/>
      <c r="B44" s="38"/>
      <c r="C44" s="38"/>
      <c r="D44" s="211"/>
      <c r="E44" s="211"/>
      <c r="F44" s="212"/>
      <c r="G44" s="212"/>
      <c r="H44" s="219" t="s">
        <v>73</v>
      </c>
      <c r="I44" s="210">
        <v>12</v>
      </c>
      <c r="J44" s="215"/>
      <c r="K44" s="216"/>
      <c r="L44" s="217"/>
      <c r="M44" s="215"/>
      <c r="N44" s="216"/>
      <c r="O44" s="217"/>
      <c r="P44" s="215"/>
      <c r="Q44" s="216"/>
      <c r="R44" s="217"/>
      <c r="S44" s="215"/>
      <c r="T44" s="216"/>
      <c r="U44" s="217"/>
      <c r="V44" s="215"/>
      <c r="W44" s="216"/>
      <c r="X44" s="217"/>
      <c r="Y44" s="215"/>
      <c r="Z44" s="216"/>
      <c r="AA44" s="217"/>
      <c r="AB44" s="215"/>
      <c r="AC44" s="216"/>
      <c r="AD44" s="217"/>
      <c r="AE44" s="215"/>
      <c r="AF44" s="216"/>
      <c r="AG44" s="217"/>
      <c r="AH44" s="215"/>
      <c r="AI44" s="216"/>
      <c r="AJ44" s="217"/>
      <c r="AK44" s="215"/>
      <c r="AL44" s="216"/>
      <c r="AM44" s="217"/>
      <c r="AN44" s="215"/>
      <c r="AO44" s="216"/>
      <c r="AP44" s="217"/>
      <c r="AQ44" s="215"/>
      <c r="AR44" s="216"/>
      <c r="AS44" s="217"/>
      <c r="AT44" s="215"/>
      <c r="AU44" s="216"/>
      <c r="AV44" s="217"/>
      <c r="AW44" s="39"/>
      <c r="AX44" s="39"/>
      <c r="AY44" s="39"/>
      <c r="AZ44" s="39"/>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row>
    <row r="45" spans="1:98" s="18" customFormat="1" ht="12.75">
      <c r="A45" s="20"/>
      <c r="B45" s="20"/>
      <c r="C45" s="20"/>
      <c r="D45" s="224">
        <f>SUM(J45+M45+P45+S45+V45+Y45+AB45+AE45+AH45+AK45+AN45+AT45)</f>
        <v>0</v>
      </c>
      <c r="E45" s="224">
        <f>SUM(K45+N45+Q45+T45+W45+Z45+AC45+AF45+AI45+AL45+AO45+AR45+AU45)</f>
        <v>0</v>
      </c>
      <c r="F45" s="224">
        <f>SUM(L45+O45+R45+U45+X45+AA45+AD45+AG45+AJ45+AM45+AP45+AV45)</f>
        <v>0</v>
      </c>
      <c r="G45" s="224">
        <f>SUM(L45+O45+R45+U45+X45+AA45+AD45+AG45+AJ45+AM45+AP45+AS45+AV45)</f>
        <v>0</v>
      </c>
      <c r="H45" s="220" t="s">
        <v>66</v>
      </c>
      <c r="I45" s="209">
        <v>1</v>
      </c>
      <c r="J45" s="205"/>
      <c r="K45" s="206"/>
      <c r="L45" s="208"/>
      <c r="M45" s="205"/>
      <c r="N45" s="206"/>
      <c r="O45" s="208"/>
      <c r="P45" s="205"/>
      <c r="Q45" s="206"/>
      <c r="R45" s="208"/>
      <c r="S45" s="205"/>
      <c r="T45" s="206"/>
      <c r="U45" s="208"/>
      <c r="V45" s="205"/>
      <c r="W45" s="206"/>
      <c r="X45" s="208"/>
      <c r="Y45" s="205"/>
      <c r="Z45" s="206"/>
      <c r="AA45" s="208"/>
      <c r="AB45" s="205"/>
      <c r="AC45" s="206"/>
      <c r="AD45" s="208"/>
      <c r="AE45" s="205"/>
      <c r="AF45" s="206"/>
      <c r="AG45" s="208"/>
      <c r="AH45" s="205"/>
      <c r="AI45" s="206"/>
      <c r="AJ45" s="208"/>
      <c r="AK45" s="205"/>
      <c r="AL45" s="206"/>
      <c r="AM45" s="208"/>
      <c r="AN45" s="205"/>
      <c r="AO45" s="206"/>
      <c r="AP45" s="208"/>
      <c r="AQ45" s="205"/>
      <c r="AR45" s="206"/>
      <c r="AS45" s="208"/>
      <c r="AT45" s="205"/>
      <c r="AU45" s="206"/>
      <c r="AV45" s="208"/>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row>
    <row r="46" spans="4:98" s="226" customFormat="1" ht="13.5" thickBot="1">
      <c r="D46" s="295">
        <f>SUM(J46+M46+P46+S46+V46+Y46+AB46+AE46+AH46+AK46+AN46+AT46)</f>
        <v>0</v>
      </c>
      <c r="E46" s="295">
        <f>SUM(K46+N46+Q46+T46+W46+Z46+AC46+AF46+AI46+AL46+AO46+AR46+AU46)</f>
        <v>0</v>
      </c>
      <c r="F46" s="295">
        <f>SUM(L46+O46+R46+U46+X46+AA46+AD46+AG46+AJ46+AM46+AP46+AV46)</f>
        <v>0</v>
      </c>
      <c r="G46" s="296">
        <f>SUM(L46+O46+R46+U46+X46+AA46+AD46+AG46+AJ46+AM46+AP46+AS46+AV46)</f>
        <v>0</v>
      </c>
      <c r="H46" s="221" t="s">
        <v>67</v>
      </c>
      <c r="I46" s="214">
        <v>1</v>
      </c>
      <c r="J46" s="227">
        <f>($I45*J45)</f>
        <v>0</v>
      </c>
      <c r="K46" s="228">
        <f>($I46*K45)</f>
        <v>0</v>
      </c>
      <c r="L46" s="229">
        <f>SUM($I44*L45)</f>
        <v>0</v>
      </c>
      <c r="M46" s="227">
        <f>($I45*M45)</f>
        <v>0</v>
      </c>
      <c r="N46" s="228">
        <f>($I46*N45)</f>
        <v>0</v>
      </c>
      <c r="O46" s="229">
        <f>SUM($I44*O45)</f>
        <v>0</v>
      </c>
      <c r="P46" s="227">
        <f>($I45*P45)</f>
        <v>0</v>
      </c>
      <c r="Q46" s="228">
        <f>($I46*Q45)</f>
        <v>0</v>
      </c>
      <c r="R46" s="229">
        <f>SUM($I44*R45)</f>
        <v>0</v>
      </c>
      <c r="S46" s="227">
        <f>($I45*S45)</f>
        <v>0</v>
      </c>
      <c r="T46" s="228">
        <f>($I46*T45)</f>
        <v>0</v>
      </c>
      <c r="U46" s="229">
        <f>SUM($I44*U45)</f>
        <v>0</v>
      </c>
      <c r="V46" s="227">
        <f>($I45*V45)</f>
        <v>0</v>
      </c>
      <c r="W46" s="228">
        <f>($I46*W45)</f>
        <v>0</v>
      </c>
      <c r="X46" s="229">
        <f>SUM($I44*X45)</f>
        <v>0</v>
      </c>
      <c r="Y46" s="227">
        <f>($I45*Y45)</f>
        <v>0</v>
      </c>
      <c r="Z46" s="228">
        <f>($I46*Z45)</f>
        <v>0</v>
      </c>
      <c r="AA46" s="229">
        <f>SUM($I44*AA45)</f>
        <v>0</v>
      </c>
      <c r="AB46" s="227">
        <f>($I45*AB45)</f>
        <v>0</v>
      </c>
      <c r="AC46" s="228">
        <f>($I46*AC45)</f>
        <v>0</v>
      </c>
      <c r="AD46" s="229">
        <f>SUM($I44*AD45)</f>
        <v>0</v>
      </c>
      <c r="AE46" s="227">
        <f>($I45*AE45)</f>
        <v>0</v>
      </c>
      <c r="AF46" s="228">
        <f>($I46*AF45)</f>
        <v>0</v>
      </c>
      <c r="AG46" s="229">
        <f>SUM($I44*AG45)</f>
        <v>0</v>
      </c>
      <c r="AH46" s="227">
        <f>($I45*AH45)</f>
        <v>0</v>
      </c>
      <c r="AI46" s="228">
        <f>($I46*AI45)</f>
        <v>0</v>
      </c>
      <c r="AJ46" s="229">
        <f>SUM($I44*AJ45)</f>
        <v>0</v>
      </c>
      <c r="AK46" s="227">
        <f>($I45*AK45)</f>
        <v>0</v>
      </c>
      <c r="AL46" s="228">
        <f>($I46*AL45)</f>
        <v>0</v>
      </c>
      <c r="AM46" s="229">
        <f>SUM($I44*AM45)</f>
        <v>0</v>
      </c>
      <c r="AN46" s="227">
        <f>($I45*AN45)</f>
        <v>0</v>
      </c>
      <c r="AO46" s="228">
        <f>($I46*AO45)</f>
        <v>0</v>
      </c>
      <c r="AP46" s="229">
        <f>SUM($I44*AP45)</f>
        <v>0</v>
      </c>
      <c r="AQ46" s="227">
        <f>($I45*AQ45)</f>
        <v>0</v>
      </c>
      <c r="AR46" s="228">
        <f>($I46*AR45)</f>
        <v>0</v>
      </c>
      <c r="AS46" s="229">
        <f>SUM($I44*AS45)</f>
        <v>0</v>
      </c>
      <c r="AT46" s="227">
        <f>($I45*AT45)</f>
        <v>0</v>
      </c>
      <c r="AU46" s="228">
        <f>($I46*AU45)</f>
        <v>0</v>
      </c>
      <c r="AV46" s="229">
        <f>SUM($I44*AV45)</f>
        <v>0</v>
      </c>
      <c r="AW46" s="27"/>
      <c r="AX46" s="27"/>
      <c r="AY46" s="27"/>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row>
    <row r="47" spans="1:98" s="4" customFormat="1" ht="12.75">
      <c r="A47" s="38"/>
      <c r="B47" s="38"/>
      <c r="C47" s="38"/>
      <c r="D47" s="211"/>
      <c r="E47" s="211"/>
      <c r="F47" s="212"/>
      <c r="G47" s="212"/>
      <c r="H47" s="219" t="s">
        <v>73</v>
      </c>
      <c r="I47" s="210">
        <v>12</v>
      </c>
      <c r="J47" s="215"/>
      <c r="K47" s="216"/>
      <c r="L47" s="217"/>
      <c r="M47" s="215"/>
      <c r="N47" s="216"/>
      <c r="O47" s="217"/>
      <c r="P47" s="215"/>
      <c r="Q47" s="216"/>
      <c r="R47" s="217"/>
      <c r="S47" s="215"/>
      <c r="T47" s="216"/>
      <c r="U47" s="217"/>
      <c r="V47" s="215"/>
      <c r="W47" s="216"/>
      <c r="X47" s="217"/>
      <c r="Y47" s="215"/>
      <c r="Z47" s="216"/>
      <c r="AA47" s="217"/>
      <c r="AB47" s="215"/>
      <c r="AC47" s="216"/>
      <c r="AD47" s="217"/>
      <c r="AE47" s="215"/>
      <c r="AF47" s="216"/>
      <c r="AG47" s="217"/>
      <c r="AH47" s="215"/>
      <c r="AI47" s="216"/>
      <c r="AJ47" s="217"/>
      <c r="AK47" s="215"/>
      <c r="AL47" s="216"/>
      <c r="AM47" s="217"/>
      <c r="AN47" s="215"/>
      <c r="AO47" s="216"/>
      <c r="AP47" s="217"/>
      <c r="AQ47" s="215"/>
      <c r="AR47" s="216"/>
      <c r="AS47" s="217"/>
      <c r="AT47" s="215"/>
      <c r="AU47" s="216"/>
      <c r="AV47" s="217"/>
      <c r="AW47" s="39"/>
      <c r="AX47" s="39"/>
      <c r="AY47" s="39"/>
      <c r="AZ47" s="39"/>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row>
    <row r="48" spans="1:98" s="18" customFormat="1" ht="12.75">
      <c r="A48" s="20"/>
      <c r="B48" s="20"/>
      <c r="C48" s="20"/>
      <c r="D48" s="224">
        <f>SUM(J48+M48+P48+S48+V48+Y48+AB48+AE48+AH48+AK48+AN48+AT48)</f>
        <v>0</v>
      </c>
      <c r="E48" s="224">
        <f>SUM(K48+N48+Q48+T48+W48+Z48+AC48+AF48+AI48+AL48+AO48+AR48+AU48)</f>
        <v>0</v>
      </c>
      <c r="F48" s="224">
        <f>SUM(L48+O48+R48+U48+X48+AA48+AD48+AG48+AJ48+AM48+AP48+AV48)</f>
        <v>0</v>
      </c>
      <c r="G48" s="224">
        <f>SUM(L48+O48+R48+U48+X48+AA48+AD48+AG48+AJ48+AM48+AP48+AS48+AV48)</f>
        <v>0</v>
      </c>
      <c r="H48" s="220" t="s">
        <v>66</v>
      </c>
      <c r="I48" s="209">
        <v>1</v>
      </c>
      <c r="J48" s="205"/>
      <c r="K48" s="206"/>
      <c r="L48" s="208"/>
      <c r="M48" s="205"/>
      <c r="N48" s="206"/>
      <c r="O48" s="208"/>
      <c r="P48" s="205"/>
      <c r="Q48" s="206"/>
      <c r="R48" s="208"/>
      <c r="S48" s="205"/>
      <c r="T48" s="206"/>
      <c r="U48" s="208"/>
      <c r="V48" s="205"/>
      <c r="W48" s="206"/>
      <c r="X48" s="208"/>
      <c r="Y48" s="205"/>
      <c r="Z48" s="206"/>
      <c r="AA48" s="208"/>
      <c r="AB48" s="205"/>
      <c r="AC48" s="206"/>
      <c r="AD48" s="208"/>
      <c r="AE48" s="205"/>
      <c r="AF48" s="206"/>
      <c r="AG48" s="208"/>
      <c r="AH48" s="205"/>
      <c r="AI48" s="206"/>
      <c r="AJ48" s="208"/>
      <c r="AK48" s="205"/>
      <c r="AL48" s="206"/>
      <c r="AM48" s="208"/>
      <c r="AN48" s="205"/>
      <c r="AO48" s="206"/>
      <c r="AP48" s="208"/>
      <c r="AQ48" s="205"/>
      <c r="AR48" s="206"/>
      <c r="AS48" s="208"/>
      <c r="AT48" s="205"/>
      <c r="AU48" s="206"/>
      <c r="AV48" s="208"/>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row>
    <row r="49" spans="4:98" s="226" customFormat="1" ht="13.5" thickBot="1">
      <c r="D49" s="295">
        <f>SUM(J49+M49+P49+S49+V49+Y49+AB49+AE49+AH49+AK49+AN49+AT49)</f>
        <v>0</v>
      </c>
      <c r="E49" s="295">
        <f>SUM(K49+N49+Q49+T49+W49+Z49+AC49+AF49+AI49+AL49+AO49+AR49+AU49)</f>
        <v>0</v>
      </c>
      <c r="F49" s="295">
        <f>SUM(L49+O49+R49+U49+X49+AA49+AD49+AG49+AJ49+AM49+AP49+AV49)</f>
        <v>0</v>
      </c>
      <c r="G49" s="296">
        <f>SUM(L49+O49+R49+U49+X49+AA49+AD49+AG49+AJ49+AM49+AP49+AS49+AV49)</f>
        <v>0</v>
      </c>
      <c r="H49" s="221" t="s">
        <v>67</v>
      </c>
      <c r="I49" s="214">
        <v>1</v>
      </c>
      <c r="J49" s="227">
        <f>($I48*J48)</f>
        <v>0</v>
      </c>
      <c r="K49" s="228">
        <f>($I49*K48)</f>
        <v>0</v>
      </c>
      <c r="L49" s="229">
        <f>SUM($I47*L48)</f>
        <v>0</v>
      </c>
      <c r="M49" s="227">
        <f>($I48*M48)</f>
        <v>0</v>
      </c>
      <c r="N49" s="228">
        <f>($I49*N48)</f>
        <v>0</v>
      </c>
      <c r="O49" s="229">
        <f>SUM($I47*O48)</f>
        <v>0</v>
      </c>
      <c r="P49" s="227">
        <f>($I48*P48)</f>
        <v>0</v>
      </c>
      <c r="Q49" s="228">
        <f>($I49*Q48)</f>
        <v>0</v>
      </c>
      <c r="R49" s="229">
        <f>SUM($I47*R48)</f>
        <v>0</v>
      </c>
      <c r="S49" s="227">
        <f>($I48*S48)</f>
        <v>0</v>
      </c>
      <c r="T49" s="228">
        <f>($I49*T48)</f>
        <v>0</v>
      </c>
      <c r="U49" s="229">
        <f>SUM($I47*U48)</f>
        <v>0</v>
      </c>
      <c r="V49" s="227">
        <f>($I48*V48)</f>
        <v>0</v>
      </c>
      <c r="W49" s="228">
        <f>($I49*W48)</f>
        <v>0</v>
      </c>
      <c r="X49" s="229">
        <f>SUM($I47*X48)</f>
        <v>0</v>
      </c>
      <c r="Y49" s="227">
        <f>($I48*Y48)</f>
        <v>0</v>
      </c>
      <c r="Z49" s="228">
        <f>($I49*Z48)</f>
        <v>0</v>
      </c>
      <c r="AA49" s="229">
        <f>SUM($I47*AA48)</f>
        <v>0</v>
      </c>
      <c r="AB49" s="227">
        <f>($I48*AB48)</f>
        <v>0</v>
      </c>
      <c r="AC49" s="228">
        <f>($I49*AC48)</f>
        <v>0</v>
      </c>
      <c r="AD49" s="229">
        <f>SUM($I47*AD48)</f>
        <v>0</v>
      </c>
      <c r="AE49" s="227">
        <f>($I48*AE48)</f>
        <v>0</v>
      </c>
      <c r="AF49" s="228">
        <f>($I49*AF48)</f>
        <v>0</v>
      </c>
      <c r="AG49" s="229">
        <f>SUM($I47*AG48)</f>
        <v>0</v>
      </c>
      <c r="AH49" s="227">
        <f>($I48*AH48)</f>
        <v>0</v>
      </c>
      <c r="AI49" s="228">
        <f>($I49*AI48)</f>
        <v>0</v>
      </c>
      <c r="AJ49" s="229">
        <f>SUM($I47*AJ48)</f>
        <v>0</v>
      </c>
      <c r="AK49" s="227">
        <f>($I48*AK48)</f>
        <v>0</v>
      </c>
      <c r="AL49" s="228">
        <f>($I49*AL48)</f>
        <v>0</v>
      </c>
      <c r="AM49" s="229">
        <f>SUM($I47*AM48)</f>
        <v>0</v>
      </c>
      <c r="AN49" s="227">
        <f>($I48*AN48)</f>
        <v>0</v>
      </c>
      <c r="AO49" s="228">
        <f>($I49*AO48)</f>
        <v>0</v>
      </c>
      <c r="AP49" s="229">
        <f>SUM($I47*AP48)</f>
        <v>0</v>
      </c>
      <c r="AQ49" s="227">
        <f>($I48*AQ48)</f>
        <v>0</v>
      </c>
      <c r="AR49" s="228">
        <f>($I49*AR48)</f>
        <v>0</v>
      </c>
      <c r="AS49" s="229">
        <f>SUM($I47*AS48)</f>
        <v>0</v>
      </c>
      <c r="AT49" s="227">
        <f>($I48*AT48)</f>
        <v>0</v>
      </c>
      <c r="AU49" s="228">
        <f>($I49*AU48)</f>
        <v>0</v>
      </c>
      <c r="AV49" s="229">
        <f>SUM($I47*AV48)</f>
        <v>0</v>
      </c>
      <c r="AW49" s="27"/>
      <c r="AX49" s="27"/>
      <c r="AY49" s="27"/>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row>
    <row r="50" spans="1:98" s="4" customFormat="1" ht="12.75">
      <c r="A50" s="38"/>
      <c r="B50" s="38"/>
      <c r="C50" s="38"/>
      <c r="D50" s="211"/>
      <c r="E50" s="211"/>
      <c r="F50" s="212"/>
      <c r="G50" s="212"/>
      <c r="H50" s="219" t="s">
        <v>73</v>
      </c>
      <c r="I50" s="210">
        <v>12</v>
      </c>
      <c r="J50" s="215"/>
      <c r="K50" s="216"/>
      <c r="L50" s="217"/>
      <c r="M50" s="215"/>
      <c r="N50" s="216"/>
      <c r="O50" s="217"/>
      <c r="P50" s="215"/>
      <c r="Q50" s="216"/>
      <c r="R50" s="217"/>
      <c r="S50" s="215"/>
      <c r="T50" s="216"/>
      <c r="U50" s="217"/>
      <c r="V50" s="215"/>
      <c r="W50" s="216"/>
      <c r="X50" s="217"/>
      <c r="Y50" s="215"/>
      <c r="Z50" s="216"/>
      <c r="AA50" s="217"/>
      <c r="AB50" s="215"/>
      <c r="AC50" s="216"/>
      <c r="AD50" s="217"/>
      <c r="AE50" s="215"/>
      <c r="AF50" s="216"/>
      <c r="AG50" s="217"/>
      <c r="AH50" s="215"/>
      <c r="AI50" s="216"/>
      <c r="AJ50" s="217"/>
      <c r="AK50" s="215"/>
      <c r="AL50" s="216"/>
      <c r="AM50" s="217"/>
      <c r="AN50" s="215"/>
      <c r="AO50" s="216"/>
      <c r="AP50" s="217"/>
      <c r="AQ50" s="215"/>
      <c r="AR50" s="216"/>
      <c r="AS50" s="217"/>
      <c r="AT50" s="215"/>
      <c r="AU50" s="216"/>
      <c r="AV50" s="217"/>
      <c r="AW50" s="39"/>
      <c r="AX50" s="39"/>
      <c r="AY50" s="39"/>
      <c r="AZ50" s="39"/>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row>
    <row r="51" spans="1:98" s="18" customFormat="1" ht="12.75">
      <c r="A51" s="20"/>
      <c r="B51" s="20"/>
      <c r="C51" s="20"/>
      <c r="D51" s="224">
        <f>SUM(J51+M51+P51+S51+V51+Y51+AB51+AE51+AH51+AK51+AN51+AT51)</f>
        <v>0</v>
      </c>
      <c r="E51" s="224">
        <f>SUM(K51+N51+Q51+T51+W51+Z51+AC51+AF51+AI51+AL51+AO51+AR51+AU51)</f>
        <v>0</v>
      </c>
      <c r="F51" s="224">
        <f>SUM(L51+O51+R51+U51+X51+AA51+AD51+AG51+AJ51+AM51+AP51+AV51)</f>
        <v>0</v>
      </c>
      <c r="G51" s="224">
        <f>SUM(L51+O51+R51+U51+X51+AA51+AD51+AG51+AJ51+AM51+AP51+AS51+AV51)</f>
        <v>0</v>
      </c>
      <c r="H51" s="220" t="s">
        <v>66</v>
      </c>
      <c r="I51" s="209">
        <v>1</v>
      </c>
      <c r="J51" s="205"/>
      <c r="K51" s="206"/>
      <c r="L51" s="208"/>
      <c r="M51" s="205"/>
      <c r="N51" s="206"/>
      <c r="O51" s="208"/>
      <c r="P51" s="205"/>
      <c r="Q51" s="206"/>
      <c r="R51" s="208"/>
      <c r="S51" s="205"/>
      <c r="T51" s="206"/>
      <c r="U51" s="208"/>
      <c r="V51" s="205"/>
      <c r="W51" s="206"/>
      <c r="X51" s="208"/>
      <c r="Y51" s="205"/>
      <c r="Z51" s="206"/>
      <c r="AA51" s="208"/>
      <c r="AB51" s="205"/>
      <c r="AC51" s="206"/>
      <c r="AD51" s="208"/>
      <c r="AE51" s="205"/>
      <c r="AF51" s="206"/>
      <c r="AG51" s="208"/>
      <c r="AH51" s="205"/>
      <c r="AI51" s="206"/>
      <c r="AJ51" s="208"/>
      <c r="AK51" s="205"/>
      <c r="AL51" s="206"/>
      <c r="AM51" s="208"/>
      <c r="AN51" s="205"/>
      <c r="AO51" s="206"/>
      <c r="AP51" s="208"/>
      <c r="AQ51" s="205"/>
      <c r="AR51" s="206"/>
      <c r="AS51" s="208"/>
      <c r="AT51" s="205"/>
      <c r="AU51" s="206"/>
      <c r="AV51" s="208"/>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row>
    <row r="52" spans="4:98" s="226" customFormat="1" ht="13.5" thickBot="1">
      <c r="D52" s="295">
        <f>SUM(J52+M52+P52+S52+V52+Y52+AB52+AE52+AH52+AK52+AN52+AT52)</f>
        <v>0</v>
      </c>
      <c r="E52" s="295">
        <f>SUM(K52+N52+Q52+T52+W52+Z52+AC52+AF52+AI52+AL52+AO52+AR52+AU52)</f>
        <v>0</v>
      </c>
      <c r="F52" s="295">
        <f>SUM(L52+O52+R52+U52+X52+AA52+AD52+AG52+AJ52+AM52+AP52+AV52)</f>
        <v>0</v>
      </c>
      <c r="G52" s="296">
        <f>SUM(L52+O52+R52+U52+X52+AA52+AD52+AG52+AJ52+AM52+AP52+AS52+AV52)</f>
        <v>0</v>
      </c>
      <c r="H52" s="221" t="s">
        <v>67</v>
      </c>
      <c r="I52" s="214">
        <v>1</v>
      </c>
      <c r="J52" s="227">
        <f>($I51*J51)</f>
        <v>0</v>
      </c>
      <c r="K52" s="228">
        <f>($I52*K51)</f>
        <v>0</v>
      </c>
      <c r="L52" s="229">
        <f>SUM($I50*L51)</f>
        <v>0</v>
      </c>
      <c r="M52" s="227">
        <f>($I51*M51)</f>
        <v>0</v>
      </c>
      <c r="N52" s="228">
        <f>($I52*N51)</f>
        <v>0</v>
      </c>
      <c r="O52" s="229">
        <f>SUM($I50*O51)</f>
        <v>0</v>
      </c>
      <c r="P52" s="227">
        <f>($I51*P51)</f>
        <v>0</v>
      </c>
      <c r="Q52" s="228">
        <f>($I52*Q51)</f>
        <v>0</v>
      </c>
      <c r="R52" s="229">
        <f>SUM($I50*R51)</f>
        <v>0</v>
      </c>
      <c r="S52" s="227">
        <f>($I51*S51)</f>
        <v>0</v>
      </c>
      <c r="T52" s="228">
        <f>($I52*T51)</f>
        <v>0</v>
      </c>
      <c r="U52" s="229">
        <f>SUM($I50*U51)</f>
        <v>0</v>
      </c>
      <c r="V52" s="227">
        <f>($I51*V51)</f>
        <v>0</v>
      </c>
      <c r="W52" s="228">
        <f>($I52*W51)</f>
        <v>0</v>
      </c>
      <c r="X52" s="229">
        <f>SUM($I50*X51)</f>
        <v>0</v>
      </c>
      <c r="Y52" s="227">
        <f>($I51*Y51)</f>
        <v>0</v>
      </c>
      <c r="Z52" s="228">
        <f>($I52*Z51)</f>
        <v>0</v>
      </c>
      <c r="AA52" s="229">
        <f>SUM($I50*AA51)</f>
        <v>0</v>
      </c>
      <c r="AB52" s="227">
        <f>($I51*AB51)</f>
        <v>0</v>
      </c>
      <c r="AC52" s="228">
        <f>($I52*AC51)</f>
        <v>0</v>
      </c>
      <c r="AD52" s="229">
        <f>SUM($I50*AD51)</f>
        <v>0</v>
      </c>
      <c r="AE52" s="227">
        <f>($I51*AE51)</f>
        <v>0</v>
      </c>
      <c r="AF52" s="228">
        <f>($I52*AF51)</f>
        <v>0</v>
      </c>
      <c r="AG52" s="229">
        <f>SUM($I50*AG51)</f>
        <v>0</v>
      </c>
      <c r="AH52" s="227">
        <f>($I51*AH51)</f>
        <v>0</v>
      </c>
      <c r="AI52" s="228">
        <f>($I52*AI51)</f>
        <v>0</v>
      </c>
      <c r="AJ52" s="229">
        <f>SUM($I50*AJ51)</f>
        <v>0</v>
      </c>
      <c r="AK52" s="227">
        <f>($I51*AK51)</f>
        <v>0</v>
      </c>
      <c r="AL52" s="228">
        <f>($I52*AL51)</f>
        <v>0</v>
      </c>
      <c r="AM52" s="229">
        <f>SUM($I50*AM51)</f>
        <v>0</v>
      </c>
      <c r="AN52" s="227">
        <f>($I51*AN51)</f>
        <v>0</v>
      </c>
      <c r="AO52" s="228">
        <f>($I52*AO51)</f>
        <v>0</v>
      </c>
      <c r="AP52" s="229">
        <f>SUM($I50*AP51)</f>
        <v>0</v>
      </c>
      <c r="AQ52" s="227">
        <f>($I51*AQ51)</f>
        <v>0</v>
      </c>
      <c r="AR52" s="228">
        <f>($I52*AR51)</f>
        <v>0</v>
      </c>
      <c r="AS52" s="229">
        <f>SUM($I50*AS51)</f>
        <v>0</v>
      </c>
      <c r="AT52" s="227">
        <f>($I51*AT51)</f>
        <v>0</v>
      </c>
      <c r="AU52" s="228">
        <f>($I52*AU51)</f>
        <v>0</v>
      </c>
      <c r="AV52" s="229">
        <f>SUM($I50*AV51)</f>
        <v>0</v>
      </c>
      <c r="AW52" s="27"/>
      <c r="AX52" s="27"/>
      <c r="AY52" s="27"/>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row>
    <row r="53" spans="1:98" s="4" customFormat="1" ht="12.75">
      <c r="A53" s="38"/>
      <c r="B53" s="38"/>
      <c r="C53" s="38"/>
      <c r="D53" s="211"/>
      <c r="E53" s="211"/>
      <c r="F53" s="212"/>
      <c r="G53" s="212"/>
      <c r="H53" s="219" t="s">
        <v>73</v>
      </c>
      <c r="I53" s="210">
        <v>12</v>
      </c>
      <c r="J53" s="215"/>
      <c r="K53" s="216"/>
      <c r="L53" s="217"/>
      <c r="M53" s="215"/>
      <c r="N53" s="216"/>
      <c r="O53" s="217"/>
      <c r="P53" s="215"/>
      <c r="Q53" s="216"/>
      <c r="R53" s="217"/>
      <c r="S53" s="215"/>
      <c r="T53" s="216"/>
      <c r="U53" s="217"/>
      <c r="V53" s="215"/>
      <c r="W53" s="216"/>
      <c r="X53" s="217"/>
      <c r="Y53" s="215"/>
      <c r="Z53" s="216"/>
      <c r="AA53" s="217"/>
      <c r="AB53" s="215"/>
      <c r="AC53" s="216"/>
      <c r="AD53" s="217"/>
      <c r="AE53" s="215"/>
      <c r="AF53" s="216"/>
      <c r="AG53" s="217"/>
      <c r="AH53" s="215"/>
      <c r="AI53" s="216"/>
      <c r="AJ53" s="217"/>
      <c r="AK53" s="215"/>
      <c r="AL53" s="216"/>
      <c r="AM53" s="217"/>
      <c r="AN53" s="215"/>
      <c r="AO53" s="216"/>
      <c r="AP53" s="217"/>
      <c r="AQ53" s="215"/>
      <c r="AR53" s="216"/>
      <c r="AS53" s="217"/>
      <c r="AT53" s="215"/>
      <c r="AU53" s="216"/>
      <c r="AV53" s="217"/>
      <c r="AW53" s="39"/>
      <c r="AX53" s="39"/>
      <c r="AY53" s="39"/>
      <c r="AZ53" s="39"/>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row>
    <row r="54" spans="1:98" s="18" customFormat="1" ht="12.75">
      <c r="A54" s="20"/>
      <c r="B54" s="20"/>
      <c r="C54" s="20"/>
      <c r="D54" s="224">
        <f>SUM(J54+M54+P54+S54+V54+Y54+AB54+AE54+AH54+AK54+AN54+AT54)</f>
        <v>0</v>
      </c>
      <c r="E54" s="224">
        <f>SUM(K54+N54+Q54+T54+W54+Z54+AC54+AF54+AI54+AL54+AO54+AR54+AU54)</f>
        <v>0</v>
      </c>
      <c r="F54" s="224">
        <f>SUM(L54+O54+R54+U54+X54+AA54+AD54+AG54+AJ54+AM54+AP54+AV54)</f>
        <v>0</v>
      </c>
      <c r="G54" s="224">
        <f>SUM(L54+O54+R54+U54+X54+AA54+AD54+AG54+AJ54+AM54+AP54+AS54+AV54)</f>
        <v>0</v>
      </c>
      <c r="H54" s="220" t="s">
        <v>66</v>
      </c>
      <c r="I54" s="209">
        <v>1</v>
      </c>
      <c r="J54" s="205"/>
      <c r="K54" s="206"/>
      <c r="L54" s="208"/>
      <c r="M54" s="205"/>
      <c r="N54" s="206"/>
      <c r="O54" s="208"/>
      <c r="P54" s="205"/>
      <c r="Q54" s="206"/>
      <c r="R54" s="208"/>
      <c r="S54" s="205"/>
      <c r="T54" s="206"/>
      <c r="U54" s="208"/>
      <c r="V54" s="205"/>
      <c r="W54" s="206"/>
      <c r="X54" s="208"/>
      <c r="Y54" s="205"/>
      <c r="Z54" s="206"/>
      <c r="AA54" s="208"/>
      <c r="AB54" s="205"/>
      <c r="AC54" s="206"/>
      <c r="AD54" s="208"/>
      <c r="AE54" s="205"/>
      <c r="AF54" s="206"/>
      <c r="AG54" s="208"/>
      <c r="AH54" s="205"/>
      <c r="AI54" s="206"/>
      <c r="AJ54" s="208"/>
      <c r="AK54" s="205"/>
      <c r="AL54" s="206"/>
      <c r="AM54" s="208"/>
      <c r="AN54" s="205"/>
      <c r="AO54" s="206"/>
      <c r="AP54" s="208"/>
      <c r="AQ54" s="205"/>
      <c r="AR54" s="206"/>
      <c r="AS54" s="208"/>
      <c r="AT54" s="205"/>
      <c r="AU54" s="206"/>
      <c r="AV54" s="208"/>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row>
    <row r="55" spans="4:98" s="226" customFormat="1" ht="13.5" thickBot="1">
      <c r="D55" s="295">
        <f>SUM(J55+M55+P55+S55+V55+Y55+AB55+AE55+AH55+AK55+AN55+AT55)</f>
        <v>0</v>
      </c>
      <c r="E55" s="295">
        <f>SUM(K55+N55+Q55+T55+W55+Z55+AC55+AF55+AI55+AL55+AO55+AR55+AU55)</f>
        <v>0</v>
      </c>
      <c r="F55" s="295">
        <f>SUM(L55+O55+R55+U55+X55+AA55+AD55+AG55+AJ55+AM55+AP55+AV55)</f>
        <v>0</v>
      </c>
      <c r="G55" s="296">
        <f>SUM(L55+O55+R55+U55+X55+AA55+AD55+AG55+AJ55+AM55+AP55+AS55+AV55)</f>
        <v>0</v>
      </c>
      <c r="H55" s="221" t="s">
        <v>67</v>
      </c>
      <c r="I55" s="214">
        <v>1</v>
      </c>
      <c r="J55" s="227">
        <f>($I54*J54)</f>
        <v>0</v>
      </c>
      <c r="K55" s="228">
        <f>($I55*K54)</f>
        <v>0</v>
      </c>
      <c r="L55" s="229">
        <f>SUM($I53*L54)</f>
        <v>0</v>
      </c>
      <c r="M55" s="227">
        <f>($I54*M54)</f>
        <v>0</v>
      </c>
      <c r="N55" s="228">
        <f>($I55*N54)</f>
        <v>0</v>
      </c>
      <c r="O55" s="229">
        <f>SUM($I53*O54)</f>
        <v>0</v>
      </c>
      <c r="P55" s="227">
        <f>($I54*P54)</f>
        <v>0</v>
      </c>
      <c r="Q55" s="228">
        <f>($I55*Q54)</f>
        <v>0</v>
      </c>
      <c r="R55" s="229">
        <f>SUM($I53*R54)</f>
        <v>0</v>
      </c>
      <c r="S55" s="227">
        <f>($I54*S54)</f>
        <v>0</v>
      </c>
      <c r="T55" s="228">
        <f>($I55*T54)</f>
        <v>0</v>
      </c>
      <c r="U55" s="229">
        <f>SUM($I53*U54)</f>
        <v>0</v>
      </c>
      <c r="V55" s="227">
        <f>($I54*V54)</f>
        <v>0</v>
      </c>
      <c r="W55" s="228">
        <f>($I55*W54)</f>
        <v>0</v>
      </c>
      <c r="X55" s="229">
        <f>SUM($I53*X54)</f>
        <v>0</v>
      </c>
      <c r="Y55" s="227">
        <f>($I54*Y54)</f>
        <v>0</v>
      </c>
      <c r="Z55" s="228">
        <f>($I55*Z54)</f>
        <v>0</v>
      </c>
      <c r="AA55" s="229">
        <f>SUM($I53*AA54)</f>
        <v>0</v>
      </c>
      <c r="AB55" s="227">
        <f>($I54*AB54)</f>
        <v>0</v>
      </c>
      <c r="AC55" s="228">
        <f>($I55*AC54)</f>
        <v>0</v>
      </c>
      <c r="AD55" s="229">
        <f>SUM($I53*AD54)</f>
        <v>0</v>
      </c>
      <c r="AE55" s="227">
        <f>($I54*AE54)</f>
        <v>0</v>
      </c>
      <c r="AF55" s="228">
        <f>($I55*AF54)</f>
        <v>0</v>
      </c>
      <c r="AG55" s="229">
        <f>SUM($I53*AG54)</f>
        <v>0</v>
      </c>
      <c r="AH55" s="227">
        <f>($I54*AH54)</f>
        <v>0</v>
      </c>
      <c r="AI55" s="228">
        <f>($I55*AI54)</f>
        <v>0</v>
      </c>
      <c r="AJ55" s="229">
        <f>SUM($I53*AJ54)</f>
        <v>0</v>
      </c>
      <c r="AK55" s="227">
        <f>($I54*AK54)</f>
        <v>0</v>
      </c>
      <c r="AL55" s="228">
        <f>($I55*AL54)</f>
        <v>0</v>
      </c>
      <c r="AM55" s="229">
        <f>SUM($I53*AM54)</f>
        <v>0</v>
      </c>
      <c r="AN55" s="227">
        <f>($I54*AN54)</f>
        <v>0</v>
      </c>
      <c r="AO55" s="228">
        <f>($I55*AO54)</f>
        <v>0</v>
      </c>
      <c r="AP55" s="229">
        <f>SUM($I53*AP54)</f>
        <v>0</v>
      </c>
      <c r="AQ55" s="227">
        <f>($I54*AQ54)</f>
        <v>0</v>
      </c>
      <c r="AR55" s="228">
        <f>($I55*AR54)</f>
        <v>0</v>
      </c>
      <c r="AS55" s="229">
        <f>SUM($I53*AS54)</f>
        <v>0</v>
      </c>
      <c r="AT55" s="227">
        <f>($I54*AT54)</f>
        <v>0</v>
      </c>
      <c r="AU55" s="228">
        <f>($I55*AU54)</f>
        <v>0</v>
      </c>
      <c r="AV55" s="229">
        <f>SUM($I53*AV54)</f>
        <v>0</v>
      </c>
      <c r="AW55" s="27"/>
      <c r="AX55" s="27"/>
      <c r="AY55" s="27"/>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row>
    <row r="56" spans="1:98" s="4" customFormat="1" ht="12.75">
      <c r="A56" s="38"/>
      <c r="B56" s="38"/>
      <c r="C56" s="38"/>
      <c r="D56" s="211"/>
      <c r="E56" s="211"/>
      <c r="F56" s="212"/>
      <c r="G56" s="212"/>
      <c r="H56" s="219" t="s">
        <v>73</v>
      </c>
      <c r="I56" s="210">
        <v>12</v>
      </c>
      <c r="J56" s="215"/>
      <c r="K56" s="216"/>
      <c r="L56" s="217"/>
      <c r="M56" s="215"/>
      <c r="N56" s="216"/>
      <c r="O56" s="217"/>
      <c r="P56" s="215"/>
      <c r="Q56" s="216"/>
      <c r="R56" s="217"/>
      <c r="S56" s="215"/>
      <c r="T56" s="216"/>
      <c r="U56" s="217"/>
      <c r="V56" s="215"/>
      <c r="W56" s="216"/>
      <c r="X56" s="217"/>
      <c r="Y56" s="215"/>
      <c r="Z56" s="216"/>
      <c r="AA56" s="217"/>
      <c r="AB56" s="215"/>
      <c r="AC56" s="216"/>
      <c r="AD56" s="217"/>
      <c r="AE56" s="215"/>
      <c r="AF56" s="216"/>
      <c r="AG56" s="217"/>
      <c r="AH56" s="215"/>
      <c r="AI56" s="216"/>
      <c r="AJ56" s="217"/>
      <c r="AK56" s="215"/>
      <c r="AL56" s="216"/>
      <c r="AM56" s="217"/>
      <c r="AN56" s="215"/>
      <c r="AO56" s="216"/>
      <c r="AP56" s="217"/>
      <c r="AQ56" s="215"/>
      <c r="AR56" s="216"/>
      <c r="AS56" s="217"/>
      <c r="AT56" s="215"/>
      <c r="AU56" s="216"/>
      <c r="AV56" s="217"/>
      <c r="AW56" s="39"/>
      <c r="AX56" s="39"/>
      <c r="AY56" s="39"/>
      <c r="AZ56" s="39"/>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row>
    <row r="57" spans="1:98" s="18" customFormat="1" ht="12.75">
      <c r="A57" s="20"/>
      <c r="B57" s="20"/>
      <c r="C57" s="20"/>
      <c r="D57" s="224">
        <f>SUM(J57+M57+P57+S57+V57+Y57+AB57+AE57+AH57+AK57+AN57+AT57)</f>
        <v>0</v>
      </c>
      <c r="E57" s="224">
        <f>SUM(K57+N57+Q57+T57+W57+Z57+AC57+AF57+AI57+AL57+AO57+AR57+AU57)</f>
        <v>0</v>
      </c>
      <c r="F57" s="224">
        <f>SUM(L57+O57+R57+U57+X57+AA57+AD57+AG57+AJ57+AM57+AP57+AV57)</f>
        <v>0</v>
      </c>
      <c r="G57" s="224">
        <f>SUM(L57+O57+R57+U57+X57+AA57+AD57+AG57+AJ57+AM57+AP57+AS57+AV57)</f>
        <v>0</v>
      </c>
      <c r="H57" s="220" t="s">
        <v>66</v>
      </c>
      <c r="I57" s="209">
        <v>1</v>
      </c>
      <c r="J57" s="205"/>
      <c r="K57" s="206"/>
      <c r="L57" s="208"/>
      <c r="M57" s="205"/>
      <c r="N57" s="206"/>
      <c r="O57" s="208"/>
      <c r="P57" s="205"/>
      <c r="Q57" s="206"/>
      <c r="R57" s="208"/>
      <c r="S57" s="205"/>
      <c r="T57" s="206"/>
      <c r="U57" s="208"/>
      <c r="V57" s="205"/>
      <c r="W57" s="206"/>
      <c r="X57" s="208"/>
      <c r="Y57" s="205"/>
      <c r="Z57" s="206"/>
      <c r="AA57" s="208"/>
      <c r="AB57" s="205"/>
      <c r="AC57" s="206"/>
      <c r="AD57" s="208"/>
      <c r="AE57" s="205"/>
      <c r="AF57" s="206"/>
      <c r="AG57" s="208"/>
      <c r="AH57" s="205"/>
      <c r="AI57" s="206"/>
      <c r="AJ57" s="208"/>
      <c r="AK57" s="205"/>
      <c r="AL57" s="206"/>
      <c r="AM57" s="208"/>
      <c r="AN57" s="205"/>
      <c r="AO57" s="206"/>
      <c r="AP57" s="208"/>
      <c r="AQ57" s="205"/>
      <c r="AR57" s="206"/>
      <c r="AS57" s="208"/>
      <c r="AT57" s="205"/>
      <c r="AU57" s="206"/>
      <c r="AV57" s="208"/>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row>
    <row r="58" spans="4:98" s="226" customFormat="1" ht="13.5" thickBot="1">
      <c r="D58" s="295">
        <f>SUM(J58+M58+P58+S58+V58+Y58+AB58+AE58+AH58+AK58+AN58+AT58)</f>
        <v>0</v>
      </c>
      <c r="E58" s="295">
        <f>SUM(K58+N58+Q58+T58+W58+Z58+AC58+AF58+AI58+AL58+AO58+AR58+AU58)</f>
        <v>0</v>
      </c>
      <c r="F58" s="295">
        <f>SUM(L58+O58+R58+U58+X58+AA58+AD58+AG58+AJ58+AM58+AP58+AV58)</f>
        <v>0</v>
      </c>
      <c r="G58" s="296">
        <f>SUM(L58+O58+R58+U58+X58+AA58+AD58+AG58+AJ58+AM58+AP58+AS58+AV58)</f>
        <v>0</v>
      </c>
      <c r="H58" s="221" t="s">
        <v>67</v>
      </c>
      <c r="I58" s="214">
        <v>1</v>
      </c>
      <c r="J58" s="227">
        <f>($I57*J57)</f>
        <v>0</v>
      </c>
      <c r="K58" s="228">
        <f>($I58*K57)</f>
        <v>0</v>
      </c>
      <c r="L58" s="229">
        <f>SUM($I56*L57)</f>
        <v>0</v>
      </c>
      <c r="M58" s="227">
        <f>($I57*M57)</f>
        <v>0</v>
      </c>
      <c r="N58" s="228">
        <f>($I58*N57)</f>
        <v>0</v>
      </c>
      <c r="O58" s="229">
        <f>SUM($I56*O57)</f>
        <v>0</v>
      </c>
      <c r="P58" s="227">
        <f>($I57*P57)</f>
        <v>0</v>
      </c>
      <c r="Q58" s="228">
        <f>($I58*Q57)</f>
        <v>0</v>
      </c>
      <c r="R58" s="229">
        <f>SUM($I56*R57)</f>
        <v>0</v>
      </c>
      <c r="S58" s="227">
        <f>($I57*S57)</f>
        <v>0</v>
      </c>
      <c r="T58" s="228">
        <f>($I58*T57)</f>
        <v>0</v>
      </c>
      <c r="U58" s="229">
        <f>SUM($I56*U57)</f>
        <v>0</v>
      </c>
      <c r="V58" s="227">
        <f>($I57*V57)</f>
        <v>0</v>
      </c>
      <c r="W58" s="228">
        <f>($I58*W57)</f>
        <v>0</v>
      </c>
      <c r="X58" s="229">
        <f>SUM($I56*X57)</f>
        <v>0</v>
      </c>
      <c r="Y58" s="227">
        <f>($I57*Y57)</f>
        <v>0</v>
      </c>
      <c r="Z58" s="228">
        <f>($I58*Z57)</f>
        <v>0</v>
      </c>
      <c r="AA58" s="229">
        <f>SUM($I56*AA57)</f>
        <v>0</v>
      </c>
      <c r="AB58" s="227">
        <f>($I57*AB57)</f>
        <v>0</v>
      </c>
      <c r="AC58" s="228">
        <f>($I58*AC57)</f>
        <v>0</v>
      </c>
      <c r="AD58" s="229">
        <f>SUM($I56*AD57)</f>
        <v>0</v>
      </c>
      <c r="AE58" s="227">
        <f>($I57*AE57)</f>
        <v>0</v>
      </c>
      <c r="AF58" s="228">
        <f>($I58*AF57)</f>
        <v>0</v>
      </c>
      <c r="AG58" s="229">
        <f>SUM($I56*AG57)</f>
        <v>0</v>
      </c>
      <c r="AH58" s="227">
        <f>($I57*AH57)</f>
        <v>0</v>
      </c>
      <c r="AI58" s="228">
        <f>($I58*AI57)</f>
        <v>0</v>
      </c>
      <c r="AJ58" s="229">
        <f>SUM($I56*AJ57)</f>
        <v>0</v>
      </c>
      <c r="AK58" s="227">
        <f>($I57*AK57)</f>
        <v>0</v>
      </c>
      <c r="AL58" s="228">
        <f>($I58*AL57)</f>
        <v>0</v>
      </c>
      <c r="AM58" s="229">
        <f>SUM($I56*AM57)</f>
        <v>0</v>
      </c>
      <c r="AN58" s="227">
        <f>($I57*AN57)</f>
        <v>0</v>
      </c>
      <c r="AO58" s="228">
        <f>($I58*AO57)</f>
        <v>0</v>
      </c>
      <c r="AP58" s="229">
        <f>SUM($I56*AP57)</f>
        <v>0</v>
      </c>
      <c r="AQ58" s="227">
        <f>($I57*AQ57)</f>
        <v>0</v>
      </c>
      <c r="AR58" s="228">
        <f>($I58*AR57)</f>
        <v>0</v>
      </c>
      <c r="AS58" s="229">
        <f>SUM($I56*AS57)</f>
        <v>0</v>
      </c>
      <c r="AT58" s="227">
        <f>($I57*AT57)</f>
        <v>0</v>
      </c>
      <c r="AU58" s="228">
        <f>($I58*AU57)</f>
        <v>0</v>
      </c>
      <c r="AV58" s="229">
        <f>SUM($I56*AV57)</f>
        <v>0</v>
      </c>
      <c r="AW58" s="27"/>
      <c r="AX58" s="27"/>
      <c r="AY58" s="27"/>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row>
    <row r="59" spans="1:98" s="4" customFormat="1" ht="12.75">
      <c r="A59" s="38"/>
      <c r="B59" s="38"/>
      <c r="C59" s="38"/>
      <c r="D59" s="211"/>
      <c r="E59" s="211"/>
      <c r="F59" s="212"/>
      <c r="G59" s="212"/>
      <c r="H59" s="219" t="s">
        <v>73</v>
      </c>
      <c r="I59" s="210">
        <v>12</v>
      </c>
      <c r="J59" s="215"/>
      <c r="K59" s="216"/>
      <c r="L59" s="217"/>
      <c r="M59" s="215"/>
      <c r="N59" s="216"/>
      <c r="O59" s="217"/>
      <c r="P59" s="215"/>
      <c r="Q59" s="216"/>
      <c r="R59" s="217"/>
      <c r="S59" s="215"/>
      <c r="T59" s="216"/>
      <c r="U59" s="217"/>
      <c r="V59" s="215"/>
      <c r="W59" s="216"/>
      <c r="X59" s="217"/>
      <c r="Y59" s="215"/>
      <c r="Z59" s="216"/>
      <c r="AA59" s="217"/>
      <c r="AB59" s="215"/>
      <c r="AC59" s="216"/>
      <c r="AD59" s="217"/>
      <c r="AE59" s="215"/>
      <c r="AF59" s="216"/>
      <c r="AG59" s="217"/>
      <c r="AH59" s="215"/>
      <c r="AI59" s="216"/>
      <c r="AJ59" s="217"/>
      <c r="AK59" s="215"/>
      <c r="AL59" s="216"/>
      <c r="AM59" s="217"/>
      <c r="AN59" s="215"/>
      <c r="AO59" s="216"/>
      <c r="AP59" s="217"/>
      <c r="AQ59" s="215"/>
      <c r="AR59" s="216"/>
      <c r="AS59" s="217"/>
      <c r="AT59" s="215"/>
      <c r="AU59" s="216"/>
      <c r="AV59" s="217"/>
      <c r="AW59" s="39"/>
      <c r="AX59" s="39"/>
      <c r="AY59" s="39"/>
      <c r="AZ59" s="39"/>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105"/>
      <c r="CK59" s="105"/>
      <c r="CL59" s="105"/>
      <c r="CM59" s="105"/>
      <c r="CN59" s="105"/>
      <c r="CO59" s="105"/>
      <c r="CP59" s="105"/>
      <c r="CQ59" s="105"/>
      <c r="CR59" s="105"/>
      <c r="CS59" s="105"/>
      <c r="CT59" s="105"/>
    </row>
    <row r="60" spans="1:98" s="18" customFormat="1" ht="12.75">
      <c r="A60" s="20"/>
      <c r="B60" s="20"/>
      <c r="C60" s="20"/>
      <c r="D60" s="224">
        <f>SUM(J60+M60+P60+S60+V60+Y60+AB60+AE60+AH60+AK60+AN60+AT60)</f>
        <v>0</v>
      </c>
      <c r="E60" s="224">
        <f>SUM(K60+N60+Q60+T60+W60+Z60+AC60+AF60+AI60+AL60+AO60+AR60+AU60)</f>
        <v>0</v>
      </c>
      <c r="F60" s="224">
        <f>SUM(L60+O60+R60+U60+X60+AA60+AD60+AG60+AJ60+AM60+AP60+AV60)</f>
        <v>0</v>
      </c>
      <c r="G60" s="224">
        <f>SUM(L60+O60+R60+U60+X60+AA60+AD60+AG60+AJ60+AM60+AP60+AS60+AV60)</f>
        <v>0</v>
      </c>
      <c r="H60" s="220" t="s">
        <v>66</v>
      </c>
      <c r="I60" s="209">
        <v>1</v>
      </c>
      <c r="J60" s="205"/>
      <c r="K60" s="206"/>
      <c r="L60" s="208"/>
      <c r="M60" s="205"/>
      <c r="N60" s="206"/>
      <c r="O60" s="208"/>
      <c r="P60" s="205"/>
      <c r="Q60" s="206"/>
      <c r="R60" s="208"/>
      <c r="S60" s="205"/>
      <c r="T60" s="206"/>
      <c r="U60" s="208"/>
      <c r="V60" s="205"/>
      <c r="W60" s="206"/>
      <c r="X60" s="208"/>
      <c r="Y60" s="205"/>
      <c r="Z60" s="206"/>
      <c r="AA60" s="208"/>
      <c r="AB60" s="205"/>
      <c r="AC60" s="206"/>
      <c r="AD60" s="208"/>
      <c r="AE60" s="205"/>
      <c r="AF60" s="206"/>
      <c r="AG60" s="208"/>
      <c r="AH60" s="205"/>
      <c r="AI60" s="206"/>
      <c r="AJ60" s="208"/>
      <c r="AK60" s="205"/>
      <c r="AL60" s="206"/>
      <c r="AM60" s="208"/>
      <c r="AN60" s="205"/>
      <c r="AO60" s="206"/>
      <c r="AP60" s="208"/>
      <c r="AQ60" s="205"/>
      <c r="AR60" s="206"/>
      <c r="AS60" s="208"/>
      <c r="AT60" s="205"/>
      <c r="AU60" s="206"/>
      <c r="AV60" s="208"/>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row>
    <row r="61" spans="4:98" s="226" customFormat="1" ht="13.5" thickBot="1">
      <c r="D61" s="295">
        <f>SUM(J61+M61+P61+S61+V61+Y61+AB61+AE61+AH61+AK61+AN61+AT61)</f>
        <v>0</v>
      </c>
      <c r="E61" s="295">
        <f>SUM(K61+N61+Q61+T61+W61+Z61+AC61+AF61+AI61+AL61+AO61+AR61+AU61)</f>
        <v>0</v>
      </c>
      <c r="F61" s="295">
        <f>SUM(L61+O61+R61+U61+X61+AA61+AD61+AG61+AJ61+AM61+AP61+AV61)</f>
        <v>0</v>
      </c>
      <c r="G61" s="296">
        <f>SUM(L61+O61+R61+U61+X61+AA61+AD61+AG61+AJ61+AM61+AP61+AS61+AV61)</f>
        <v>0</v>
      </c>
      <c r="H61" s="221" t="s">
        <v>67</v>
      </c>
      <c r="I61" s="214">
        <v>1</v>
      </c>
      <c r="J61" s="227">
        <f>($I60*J60)</f>
        <v>0</v>
      </c>
      <c r="K61" s="228">
        <f>($I61*K60)</f>
        <v>0</v>
      </c>
      <c r="L61" s="229">
        <f>SUM($I59*L60)</f>
        <v>0</v>
      </c>
      <c r="M61" s="227">
        <f>($I60*M60)</f>
        <v>0</v>
      </c>
      <c r="N61" s="228">
        <f>($I61*N60)</f>
        <v>0</v>
      </c>
      <c r="O61" s="229">
        <f>SUM($I59*O60)</f>
        <v>0</v>
      </c>
      <c r="P61" s="227">
        <f>($I60*P60)</f>
        <v>0</v>
      </c>
      <c r="Q61" s="228">
        <f>($I61*Q60)</f>
        <v>0</v>
      </c>
      <c r="R61" s="229">
        <f>SUM($I59*R60)</f>
        <v>0</v>
      </c>
      <c r="S61" s="227">
        <f>($I60*S60)</f>
        <v>0</v>
      </c>
      <c r="T61" s="228">
        <f>($I61*T60)</f>
        <v>0</v>
      </c>
      <c r="U61" s="229">
        <f>SUM($I59*U60)</f>
        <v>0</v>
      </c>
      <c r="V61" s="227">
        <f>($I60*V60)</f>
        <v>0</v>
      </c>
      <c r="W61" s="228">
        <f>($I61*W60)</f>
        <v>0</v>
      </c>
      <c r="X61" s="229">
        <f>SUM($I59*X60)</f>
        <v>0</v>
      </c>
      <c r="Y61" s="227">
        <f>($I60*Y60)</f>
        <v>0</v>
      </c>
      <c r="Z61" s="228">
        <f>($I61*Z60)</f>
        <v>0</v>
      </c>
      <c r="AA61" s="229">
        <f>SUM($I59*AA60)</f>
        <v>0</v>
      </c>
      <c r="AB61" s="227">
        <f>($I60*AB60)</f>
        <v>0</v>
      </c>
      <c r="AC61" s="228">
        <f>($I61*AC60)</f>
        <v>0</v>
      </c>
      <c r="AD61" s="229">
        <f>SUM($I59*AD60)</f>
        <v>0</v>
      </c>
      <c r="AE61" s="227">
        <f>($I60*AE60)</f>
        <v>0</v>
      </c>
      <c r="AF61" s="228">
        <f>($I61*AF60)</f>
        <v>0</v>
      </c>
      <c r="AG61" s="229">
        <f>SUM($I59*AG60)</f>
        <v>0</v>
      </c>
      <c r="AH61" s="227">
        <f>($I60*AH60)</f>
        <v>0</v>
      </c>
      <c r="AI61" s="228">
        <f>($I61*AI60)</f>
        <v>0</v>
      </c>
      <c r="AJ61" s="229">
        <f>SUM($I59*AJ60)</f>
        <v>0</v>
      </c>
      <c r="AK61" s="227">
        <f>($I60*AK60)</f>
        <v>0</v>
      </c>
      <c r="AL61" s="228">
        <f>($I61*AL60)</f>
        <v>0</v>
      </c>
      <c r="AM61" s="229">
        <f>SUM($I59*AM60)</f>
        <v>0</v>
      </c>
      <c r="AN61" s="227">
        <f>($I60*AN60)</f>
        <v>0</v>
      </c>
      <c r="AO61" s="228">
        <f>($I61*AO60)</f>
        <v>0</v>
      </c>
      <c r="AP61" s="229">
        <f>SUM($I59*AP60)</f>
        <v>0</v>
      </c>
      <c r="AQ61" s="227">
        <f>($I60*AQ60)</f>
        <v>0</v>
      </c>
      <c r="AR61" s="228">
        <f>($I61*AR60)</f>
        <v>0</v>
      </c>
      <c r="AS61" s="229">
        <f>SUM($I59*AS60)</f>
        <v>0</v>
      </c>
      <c r="AT61" s="227">
        <f>($I60*AT60)</f>
        <v>0</v>
      </c>
      <c r="AU61" s="228">
        <f>($I61*AU60)</f>
        <v>0</v>
      </c>
      <c r="AV61" s="229">
        <f>SUM($I59*AV60)</f>
        <v>0</v>
      </c>
      <c r="AW61" s="27"/>
      <c r="AX61" s="27"/>
      <c r="AY61" s="27"/>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row>
    <row r="62" spans="1:98" s="4" customFormat="1" ht="12.75">
      <c r="A62" s="38"/>
      <c r="B62" s="38"/>
      <c r="C62" s="38"/>
      <c r="D62" s="211"/>
      <c r="E62" s="211"/>
      <c r="F62" s="212"/>
      <c r="G62" s="212"/>
      <c r="H62" s="219" t="s">
        <v>73</v>
      </c>
      <c r="I62" s="210">
        <v>12</v>
      </c>
      <c r="J62" s="215"/>
      <c r="K62" s="216"/>
      <c r="L62" s="217"/>
      <c r="M62" s="215"/>
      <c r="N62" s="216"/>
      <c r="O62" s="217"/>
      <c r="P62" s="215"/>
      <c r="Q62" s="216"/>
      <c r="R62" s="217"/>
      <c r="S62" s="215"/>
      <c r="T62" s="216"/>
      <c r="U62" s="217"/>
      <c r="V62" s="215"/>
      <c r="W62" s="216"/>
      <c r="X62" s="217"/>
      <c r="Y62" s="215"/>
      <c r="Z62" s="216"/>
      <c r="AA62" s="217"/>
      <c r="AB62" s="215"/>
      <c r="AC62" s="216"/>
      <c r="AD62" s="217"/>
      <c r="AE62" s="215"/>
      <c r="AF62" s="216"/>
      <c r="AG62" s="217"/>
      <c r="AH62" s="215"/>
      <c r="AI62" s="216"/>
      <c r="AJ62" s="217"/>
      <c r="AK62" s="215"/>
      <c r="AL62" s="216"/>
      <c r="AM62" s="217"/>
      <c r="AN62" s="215"/>
      <c r="AO62" s="216"/>
      <c r="AP62" s="217"/>
      <c r="AQ62" s="215"/>
      <c r="AR62" s="216"/>
      <c r="AS62" s="217"/>
      <c r="AT62" s="215"/>
      <c r="AU62" s="216"/>
      <c r="AV62" s="217"/>
      <c r="AW62" s="39"/>
      <c r="AX62" s="39"/>
      <c r="AY62" s="39"/>
      <c r="AZ62" s="39"/>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row>
    <row r="63" spans="1:98" s="18" customFormat="1" ht="12.75">
      <c r="A63" s="20"/>
      <c r="B63" s="20"/>
      <c r="C63" s="20"/>
      <c r="D63" s="224">
        <f>SUM(J63+M63+P63+S63+V63+Y63+AB63+AE63+AH63+AK63+AN63+AT63)</f>
        <v>0</v>
      </c>
      <c r="E63" s="224">
        <f>SUM(K63+N63+Q63+T63+W63+Z63+AC63+AF63+AI63+AL63+AO63+AR63+AU63)</f>
        <v>0</v>
      </c>
      <c r="F63" s="224">
        <f>SUM(L63+O63+R63+U63+X63+AA63+AD63+AG63+AJ63+AM63+AP63+AV63)</f>
        <v>0</v>
      </c>
      <c r="G63" s="224">
        <f>SUM(L63+O63+R63+U63+X63+AA63+AD63+AG63+AJ63+AM63+AP63+AS63+AV63)</f>
        <v>0</v>
      </c>
      <c r="H63" s="220" t="s">
        <v>66</v>
      </c>
      <c r="I63" s="209">
        <v>1</v>
      </c>
      <c r="J63" s="205"/>
      <c r="K63" s="206"/>
      <c r="L63" s="208"/>
      <c r="M63" s="205"/>
      <c r="N63" s="206"/>
      <c r="O63" s="208"/>
      <c r="P63" s="205"/>
      <c r="Q63" s="206"/>
      <c r="R63" s="208"/>
      <c r="S63" s="205"/>
      <c r="T63" s="206"/>
      <c r="U63" s="208"/>
      <c r="V63" s="205"/>
      <c r="W63" s="206"/>
      <c r="X63" s="208"/>
      <c r="Y63" s="205"/>
      <c r="Z63" s="206"/>
      <c r="AA63" s="208"/>
      <c r="AB63" s="205"/>
      <c r="AC63" s="206"/>
      <c r="AD63" s="208"/>
      <c r="AE63" s="205"/>
      <c r="AF63" s="206"/>
      <c r="AG63" s="208"/>
      <c r="AH63" s="205"/>
      <c r="AI63" s="206"/>
      <c r="AJ63" s="208"/>
      <c r="AK63" s="205"/>
      <c r="AL63" s="206"/>
      <c r="AM63" s="208"/>
      <c r="AN63" s="205"/>
      <c r="AO63" s="206"/>
      <c r="AP63" s="208"/>
      <c r="AQ63" s="205"/>
      <c r="AR63" s="206"/>
      <c r="AS63" s="208"/>
      <c r="AT63" s="205"/>
      <c r="AU63" s="206"/>
      <c r="AV63" s="208"/>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row>
    <row r="64" spans="4:98" s="226" customFormat="1" ht="13.5" thickBot="1">
      <c r="D64" s="295">
        <f>SUM(J64+M64+P64+S64+V64+Y64+AB64+AE64+AH64+AK64+AN64+AT64)</f>
        <v>0</v>
      </c>
      <c r="E64" s="295">
        <f>SUM(K64+N64+Q64+T64+W64+Z64+AC64+AF64+AI64+AL64+AO64+AR64+AU64)</f>
        <v>0</v>
      </c>
      <c r="F64" s="295">
        <f>SUM(L64+O64+R64+U64+X64+AA64+AD64+AG64+AJ64+AM64+AP64+AV64)</f>
        <v>0</v>
      </c>
      <c r="G64" s="296">
        <f>SUM(L64+O64+R64+U64+X64+AA64+AD64+AG64+AJ64+AM64+AP64+AS64+AV64)</f>
        <v>0</v>
      </c>
      <c r="H64" s="221" t="s">
        <v>67</v>
      </c>
      <c r="I64" s="214">
        <v>1</v>
      </c>
      <c r="J64" s="227">
        <f>($I63*J63)</f>
        <v>0</v>
      </c>
      <c r="K64" s="228">
        <f>($I64*K63)</f>
        <v>0</v>
      </c>
      <c r="L64" s="229">
        <f>SUM($I62*L63)</f>
        <v>0</v>
      </c>
      <c r="M64" s="227">
        <f>($I63*M63)</f>
        <v>0</v>
      </c>
      <c r="N64" s="228">
        <f>($I64*N63)</f>
        <v>0</v>
      </c>
      <c r="O64" s="229">
        <f>SUM($I62*O63)</f>
        <v>0</v>
      </c>
      <c r="P64" s="227">
        <f>($I63*P63)</f>
        <v>0</v>
      </c>
      <c r="Q64" s="228">
        <f>($I64*Q63)</f>
        <v>0</v>
      </c>
      <c r="R64" s="229">
        <f>SUM($I62*R63)</f>
        <v>0</v>
      </c>
      <c r="S64" s="227">
        <f>($I63*S63)</f>
        <v>0</v>
      </c>
      <c r="T64" s="228">
        <f>($I64*T63)</f>
        <v>0</v>
      </c>
      <c r="U64" s="229">
        <f>SUM($I62*U63)</f>
        <v>0</v>
      </c>
      <c r="V64" s="227">
        <f>($I63*V63)</f>
        <v>0</v>
      </c>
      <c r="W64" s="228">
        <f>($I64*W63)</f>
        <v>0</v>
      </c>
      <c r="X64" s="229">
        <f>SUM($I62*X63)</f>
        <v>0</v>
      </c>
      <c r="Y64" s="227">
        <f>($I63*Y63)</f>
        <v>0</v>
      </c>
      <c r="Z64" s="228">
        <f>($I64*Z63)</f>
        <v>0</v>
      </c>
      <c r="AA64" s="229">
        <f>SUM($I62*AA63)</f>
        <v>0</v>
      </c>
      <c r="AB64" s="227">
        <f>($I63*AB63)</f>
        <v>0</v>
      </c>
      <c r="AC64" s="228">
        <f>($I64*AC63)</f>
        <v>0</v>
      </c>
      <c r="AD64" s="229">
        <f>SUM($I62*AD63)</f>
        <v>0</v>
      </c>
      <c r="AE64" s="227">
        <f>($I63*AE63)</f>
        <v>0</v>
      </c>
      <c r="AF64" s="228">
        <f>($I64*AF63)</f>
        <v>0</v>
      </c>
      <c r="AG64" s="229">
        <f>SUM($I62*AG63)</f>
        <v>0</v>
      </c>
      <c r="AH64" s="227">
        <f>($I63*AH63)</f>
        <v>0</v>
      </c>
      <c r="AI64" s="228">
        <f>($I64*AI63)</f>
        <v>0</v>
      </c>
      <c r="AJ64" s="229">
        <f>SUM($I62*AJ63)</f>
        <v>0</v>
      </c>
      <c r="AK64" s="227">
        <f>($I63*AK63)</f>
        <v>0</v>
      </c>
      <c r="AL64" s="228">
        <f>($I64*AL63)</f>
        <v>0</v>
      </c>
      <c r="AM64" s="229">
        <f>SUM($I62*AM63)</f>
        <v>0</v>
      </c>
      <c r="AN64" s="227">
        <f>($I63*AN63)</f>
        <v>0</v>
      </c>
      <c r="AO64" s="228">
        <f>($I64*AO63)</f>
        <v>0</v>
      </c>
      <c r="AP64" s="229">
        <f>SUM($I62*AP63)</f>
        <v>0</v>
      </c>
      <c r="AQ64" s="227">
        <f>($I63*AQ63)</f>
        <v>0</v>
      </c>
      <c r="AR64" s="228">
        <f>($I64*AR63)</f>
        <v>0</v>
      </c>
      <c r="AS64" s="229">
        <f>SUM($I62*AS63)</f>
        <v>0</v>
      </c>
      <c r="AT64" s="227">
        <f>($I63*AT63)</f>
        <v>0</v>
      </c>
      <c r="AU64" s="228">
        <f>($I64*AU63)</f>
        <v>0</v>
      </c>
      <c r="AV64" s="229">
        <f>SUM($I62*AV63)</f>
        <v>0</v>
      </c>
      <c r="AW64" s="27"/>
      <c r="AX64" s="27"/>
      <c r="AY64" s="27"/>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row>
    <row r="65" spans="1:98" s="4" customFormat="1" ht="12.75">
      <c r="A65" s="38"/>
      <c r="B65" s="38"/>
      <c r="C65" s="38"/>
      <c r="D65" s="211"/>
      <c r="E65" s="211"/>
      <c r="F65" s="212"/>
      <c r="G65" s="212"/>
      <c r="H65" s="219" t="s">
        <v>73</v>
      </c>
      <c r="I65" s="210">
        <v>12</v>
      </c>
      <c r="J65" s="215"/>
      <c r="K65" s="216"/>
      <c r="L65" s="217"/>
      <c r="M65" s="215"/>
      <c r="N65" s="216"/>
      <c r="O65" s="217"/>
      <c r="P65" s="215"/>
      <c r="Q65" s="216"/>
      <c r="R65" s="217"/>
      <c r="S65" s="215"/>
      <c r="T65" s="216"/>
      <c r="U65" s="217"/>
      <c r="V65" s="215"/>
      <c r="W65" s="216"/>
      <c r="X65" s="217"/>
      <c r="Y65" s="215"/>
      <c r="Z65" s="216"/>
      <c r="AA65" s="217"/>
      <c r="AB65" s="215"/>
      <c r="AC65" s="216"/>
      <c r="AD65" s="217"/>
      <c r="AE65" s="215"/>
      <c r="AF65" s="216"/>
      <c r="AG65" s="217"/>
      <c r="AH65" s="215"/>
      <c r="AI65" s="216"/>
      <c r="AJ65" s="217"/>
      <c r="AK65" s="215"/>
      <c r="AL65" s="216"/>
      <c r="AM65" s="217"/>
      <c r="AN65" s="215"/>
      <c r="AO65" s="216"/>
      <c r="AP65" s="217"/>
      <c r="AQ65" s="215"/>
      <c r="AR65" s="216"/>
      <c r="AS65" s="217"/>
      <c r="AT65" s="215"/>
      <c r="AU65" s="216"/>
      <c r="AV65" s="217"/>
      <c r="AW65" s="39"/>
      <c r="AX65" s="39"/>
      <c r="AY65" s="39"/>
      <c r="AZ65" s="39"/>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row>
    <row r="66" spans="1:98" s="18" customFormat="1" ht="12.75">
      <c r="A66" s="20"/>
      <c r="B66" s="20"/>
      <c r="C66" s="20"/>
      <c r="D66" s="224">
        <f>SUM(J66+M66+P66+S66+V66+Y66+AB66+AE66+AH66+AK66+AN66+AT66)</f>
        <v>0</v>
      </c>
      <c r="E66" s="224">
        <f>SUM(K66+N66+Q66+T66+W66+Z66+AC66+AF66+AI66+AL66+AO66+AR66+AU66)</f>
        <v>0</v>
      </c>
      <c r="F66" s="224">
        <f>SUM(L66+O66+R66+U66+X66+AA66+AD66+AG66+AJ66+AM66+AP66+AV66)</f>
        <v>0</v>
      </c>
      <c r="G66" s="224">
        <f>SUM(L66+O66+R66+U66+X66+AA66+AD66+AG66+AJ66+AM66+AP66+AS66+AV66)</f>
        <v>0</v>
      </c>
      <c r="H66" s="220" t="s">
        <v>66</v>
      </c>
      <c r="I66" s="209">
        <v>1</v>
      </c>
      <c r="J66" s="205"/>
      <c r="K66" s="206"/>
      <c r="L66" s="208"/>
      <c r="M66" s="205"/>
      <c r="N66" s="206"/>
      <c r="O66" s="208"/>
      <c r="P66" s="205"/>
      <c r="Q66" s="206"/>
      <c r="R66" s="208"/>
      <c r="S66" s="205"/>
      <c r="T66" s="206"/>
      <c r="U66" s="208"/>
      <c r="V66" s="205"/>
      <c r="W66" s="206"/>
      <c r="X66" s="208"/>
      <c r="Y66" s="205"/>
      <c r="Z66" s="206"/>
      <c r="AA66" s="208"/>
      <c r="AB66" s="205"/>
      <c r="AC66" s="206"/>
      <c r="AD66" s="208"/>
      <c r="AE66" s="205"/>
      <c r="AF66" s="206"/>
      <c r="AG66" s="208"/>
      <c r="AH66" s="205"/>
      <c r="AI66" s="206"/>
      <c r="AJ66" s="208"/>
      <c r="AK66" s="205"/>
      <c r="AL66" s="206"/>
      <c r="AM66" s="208"/>
      <c r="AN66" s="205"/>
      <c r="AO66" s="206"/>
      <c r="AP66" s="208"/>
      <c r="AQ66" s="205"/>
      <c r="AR66" s="206"/>
      <c r="AS66" s="208"/>
      <c r="AT66" s="205"/>
      <c r="AU66" s="206"/>
      <c r="AV66" s="208"/>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row>
    <row r="67" spans="4:98" s="226" customFormat="1" ht="13.5" thickBot="1">
      <c r="D67" s="295">
        <f>SUM(J67+M67+P67+S67+V67+Y67+AB67+AE67+AH67+AK67+AN67+AT67)</f>
        <v>0</v>
      </c>
      <c r="E67" s="295">
        <f>SUM(K67+N67+Q67+T67+W67+Z67+AC67+AF67+AI67+AL67+AO67+AR67+AU67)</f>
        <v>0</v>
      </c>
      <c r="F67" s="295">
        <f>SUM(L67+O67+R67+U67+X67+AA67+AD67+AG67+AJ67+AM67+AP67+AV67)</f>
        <v>0</v>
      </c>
      <c r="G67" s="296">
        <f>SUM(L67+O67+R67+U67+X67+AA67+AD67+AG67+AJ67+AM67+AP67+AS67+AV67)</f>
        <v>0</v>
      </c>
      <c r="H67" s="221" t="s">
        <v>67</v>
      </c>
      <c r="I67" s="214">
        <v>1</v>
      </c>
      <c r="J67" s="227">
        <f>($I66*J66)</f>
        <v>0</v>
      </c>
      <c r="K67" s="228">
        <f>($I67*K66)</f>
        <v>0</v>
      </c>
      <c r="L67" s="229">
        <f>SUM($I65*L66)</f>
        <v>0</v>
      </c>
      <c r="M67" s="227">
        <f>($I66*M66)</f>
        <v>0</v>
      </c>
      <c r="N67" s="228">
        <f>($I67*N66)</f>
        <v>0</v>
      </c>
      <c r="O67" s="229">
        <f>SUM($I65*O66)</f>
        <v>0</v>
      </c>
      <c r="P67" s="227">
        <f>($I66*P66)</f>
        <v>0</v>
      </c>
      <c r="Q67" s="228">
        <f>($I67*Q66)</f>
        <v>0</v>
      </c>
      <c r="R67" s="229">
        <f>SUM($I65*R66)</f>
        <v>0</v>
      </c>
      <c r="S67" s="227">
        <f>($I66*S66)</f>
        <v>0</v>
      </c>
      <c r="T67" s="228">
        <f>($I67*T66)</f>
        <v>0</v>
      </c>
      <c r="U67" s="229">
        <f>SUM($I65*U66)</f>
        <v>0</v>
      </c>
      <c r="V67" s="227">
        <f>($I66*V66)</f>
        <v>0</v>
      </c>
      <c r="W67" s="228">
        <f>($I67*W66)</f>
        <v>0</v>
      </c>
      <c r="X67" s="229">
        <f>SUM($I65*X66)</f>
        <v>0</v>
      </c>
      <c r="Y67" s="227">
        <f>($I66*Y66)</f>
        <v>0</v>
      </c>
      <c r="Z67" s="228">
        <f>($I67*Z66)</f>
        <v>0</v>
      </c>
      <c r="AA67" s="229">
        <f>SUM($I65*AA66)</f>
        <v>0</v>
      </c>
      <c r="AB67" s="227">
        <f>($I66*AB66)</f>
        <v>0</v>
      </c>
      <c r="AC67" s="228">
        <f>($I67*AC66)</f>
        <v>0</v>
      </c>
      <c r="AD67" s="229">
        <f>SUM($I65*AD66)</f>
        <v>0</v>
      </c>
      <c r="AE67" s="227">
        <f>($I66*AE66)</f>
        <v>0</v>
      </c>
      <c r="AF67" s="228">
        <f>($I67*AF66)</f>
        <v>0</v>
      </c>
      <c r="AG67" s="229">
        <f>SUM($I65*AG66)</f>
        <v>0</v>
      </c>
      <c r="AH67" s="227">
        <f>($I66*AH66)</f>
        <v>0</v>
      </c>
      <c r="AI67" s="228">
        <f>($I67*AI66)</f>
        <v>0</v>
      </c>
      <c r="AJ67" s="229">
        <f>SUM($I65*AJ66)</f>
        <v>0</v>
      </c>
      <c r="AK67" s="227">
        <f>($I66*AK66)</f>
        <v>0</v>
      </c>
      <c r="AL67" s="228">
        <f>($I67*AL66)</f>
        <v>0</v>
      </c>
      <c r="AM67" s="229">
        <f>SUM($I65*AM66)</f>
        <v>0</v>
      </c>
      <c r="AN67" s="227">
        <f>($I66*AN66)</f>
        <v>0</v>
      </c>
      <c r="AO67" s="228">
        <f>($I67*AO66)</f>
        <v>0</v>
      </c>
      <c r="AP67" s="229">
        <f>SUM($I65*AP66)</f>
        <v>0</v>
      </c>
      <c r="AQ67" s="227">
        <f>($I66*AQ66)</f>
        <v>0</v>
      </c>
      <c r="AR67" s="228">
        <f>($I67*AR66)</f>
        <v>0</v>
      </c>
      <c r="AS67" s="229">
        <f>SUM($I65*AS66)</f>
        <v>0</v>
      </c>
      <c r="AT67" s="227">
        <f>($I66*AT66)</f>
        <v>0</v>
      </c>
      <c r="AU67" s="228">
        <f>($I67*AU66)</f>
        <v>0</v>
      </c>
      <c r="AV67" s="229">
        <f>SUM($I65*AV66)</f>
        <v>0</v>
      </c>
      <c r="AW67" s="27"/>
      <c r="AX67" s="27"/>
      <c r="AY67" s="27"/>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row>
    <row r="68" spans="1:98" s="4" customFormat="1" ht="12.75">
      <c r="A68" s="38"/>
      <c r="B68" s="38"/>
      <c r="C68" s="38"/>
      <c r="D68" s="211"/>
      <c r="E68" s="211"/>
      <c r="F68" s="212"/>
      <c r="G68" s="212"/>
      <c r="H68" s="219" t="s">
        <v>73</v>
      </c>
      <c r="I68" s="210">
        <v>12</v>
      </c>
      <c r="J68" s="215"/>
      <c r="K68" s="216"/>
      <c r="L68" s="217"/>
      <c r="M68" s="215"/>
      <c r="N68" s="216"/>
      <c r="O68" s="217"/>
      <c r="P68" s="215"/>
      <c r="Q68" s="216"/>
      <c r="R68" s="217"/>
      <c r="S68" s="215"/>
      <c r="T68" s="216"/>
      <c r="U68" s="217"/>
      <c r="V68" s="215"/>
      <c r="W68" s="216"/>
      <c r="X68" s="217"/>
      <c r="Y68" s="215"/>
      <c r="Z68" s="216"/>
      <c r="AA68" s="217"/>
      <c r="AB68" s="215"/>
      <c r="AC68" s="216"/>
      <c r="AD68" s="217"/>
      <c r="AE68" s="215"/>
      <c r="AF68" s="216"/>
      <c r="AG68" s="217"/>
      <c r="AH68" s="215"/>
      <c r="AI68" s="216"/>
      <c r="AJ68" s="217"/>
      <c r="AK68" s="215"/>
      <c r="AL68" s="216"/>
      <c r="AM68" s="217"/>
      <c r="AN68" s="215"/>
      <c r="AO68" s="216"/>
      <c r="AP68" s="217"/>
      <c r="AQ68" s="215"/>
      <c r="AR68" s="216"/>
      <c r="AS68" s="217"/>
      <c r="AT68" s="215"/>
      <c r="AU68" s="216"/>
      <c r="AV68" s="217"/>
      <c r="AW68" s="39"/>
      <c r="AX68" s="39"/>
      <c r="AY68" s="39"/>
      <c r="AZ68" s="39"/>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row>
    <row r="69" spans="1:98" s="18" customFormat="1" ht="12.75">
      <c r="A69" s="20"/>
      <c r="B69" s="20"/>
      <c r="C69" s="20"/>
      <c r="D69" s="224">
        <f>SUM(J69+M69+P69+S69+V69+Y69+AB69+AE69+AH69+AK69+AN69+AT69)</f>
        <v>0</v>
      </c>
      <c r="E69" s="224">
        <f>SUM(K69+N69+Q69+T69+W69+Z69+AC69+AF69+AI69+AL69+AO69+AR69+AU69)</f>
        <v>0</v>
      </c>
      <c r="F69" s="224">
        <f>SUM(L69+O69+R69+U69+X69+AA69+AD69+AG69+AJ69+AM69+AP69+AV69)</f>
        <v>0</v>
      </c>
      <c r="G69" s="224">
        <f>SUM(L69+O69+R69+U69+X69+AA69+AD69+AG69+AJ69+AM69+AP69+AS69+AV69)</f>
        <v>0</v>
      </c>
      <c r="H69" s="220" t="s">
        <v>66</v>
      </c>
      <c r="I69" s="209">
        <v>1</v>
      </c>
      <c r="J69" s="205"/>
      <c r="K69" s="206"/>
      <c r="L69" s="208"/>
      <c r="M69" s="205"/>
      <c r="N69" s="206"/>
      <c r="O69" s="208"/>
      <c r="P69" s="205"/>
      <c r="Q69" s="206"/>
      <c r="R69" s="208"/>
      <c r="S69" s="205"/>
      <c r="T69" s="206"/>
      <c r="U69" s="208"/>
      <c r="V69" s="205"/>
      <c r="W69" s="206"/>
      <c r="X69" s="208"/>
      <c r="Y69" s="205"/>
      <c r="Z69" s="206"/>
      <c r="AA69" s="208"/>
      <c r="AB69" s="205"/>
      <c r="AC69" s="206"/>
      <c r="AD69" s="208"/>
      <c r="AE69" s="205"/>
      <c r="AF69" s="206"/>
      <c r="AG69" s="208"/>
      <c r="AH69" s="205"/>
      <c r="AI69" s="206"/>
      <c r="AJ69" s="208"/>
      <c r="AK69" s="205"/>
      <c r="AL69" s="206"/>
      <c r="AM69" s="208"/>
      <c r="AN69" s="205"/>
      <c r="AO69" s="206"/>
      <c r="AP69" s="208"/>
      <c r="AQ69" s="205"/>
      <c r="AR69" s="206"/>
      <c r="AS69" s="208"/>
      <c r="AT69" s="205"/>
      <c r="AU69" s="206"/>
      <c r="AV69" s="208"/>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row>
    <row r="70" spans="4:98" s="226" customFormat="1" ht="13.5" thickBot="1">
      <c r="D70" s="295">
        <f>SUM(J70+M70+P70+S70+V70+Y70+AB70+AE70+AH70+AK70+AN70+AT70)</f>
        <v>0</v>
      </c>
      <c r="E70" s="295">
        <f>SUM(K70+N70+Q70+T70+W70+Z70+AC70+AF70+AI70+AL70+AO70+AR70+AU70)</f>
        <v>0</v>
      </c>
      <c r="F70" s="295">
        <f>SUM(L70+O70+R70+U70+X70+AA70+AD70+AG70+AJ70+AM70+AP70+AV70)</f>
        <v>0</v>
      </c>
      <c r="G70" s="296">
        <f>SUM(L70+O70+R70+U70+X70+AA70+AD70+AG70+AJ70+AM70+AP70+AS70+AV70)</f>
        <v>0</v>
      </c>
      <c r="H70" s="221" t="s">
        <v>67</v>
      </c>
      <c r="I70" s="214">
        <v>1</v>
      </c>
      <c r="J70" s="227">
        <f>($I69*J69)</f>
        <v>0</v>
      </c>
      <c r="K70" s="228">
        <f>($I70*K69)</f>
        <v>0</v>
      </c>
      <c r="L70" s="229">
        <f>SUM($I68*L69)</f>
        <v>0</v>
      </c>
      <c r="M70" s="227">
        <f>($I69*M69)</f>
        <v>0</v>
      </c>
      <c r="N70" s="228">
        <f>($I70*N69)</f>
        <v>0</v>
      </c>
      <c r="O70" s="229">
        <f>SUM($I68*O69)</f>
        <v>0</v>
      </c>
      <c r="P70" s="227">
        <f>($I69*P69)</f>
        <v>0</v>
      </c>
      <c r="Q70" s="228">
        <f>($I70*Q69)</f>
        <v>0</v>
      </c>
      <c r="R70" s="229">
        <f>SUM($I68*R69)</f>
        <v>0</v>
      </c>
      <c r="S70" s="227">
        <f>($I69*S69)</f>
        <v>0</v>
      </c>
      <c r="T70" s="228">
        <f>($I70*T69)</f>
        <v>0</v>
      </c>
      <c r="U70" s="229">
        <f>SUM($I68*U69)</f>
        <v>0</v>
      </c>
      <c r="V70" s="227">
        <f>($I69*V69)</f>
        <v>0</v>
      </c>
      <c r="W70" s="228">
        <f>($I70*W69)</f>
        <v>0</v>
      </c>
      <c r="X70" s="229">
        <f>SUM($I68*X69)</f>
        <v>0</v>
      </c>
      <c r="Y70" s="227">
        <f>($I69*Y69)</f>
        <v>0</v>
      </c>
      <c r="Z70" s="228">
        <f>($I70*Z69)</f>
        <v>0</v>
      </c>
      <c r="AA70" s="229">
        <f>SUM($I68*AA69)</f>
        <v>0</v>
      </c>
      <c r="AB70" s="227">
        <f>($I69*AB69)</f>
        <v>0</v>
      </c>
      <c r="AC70" s="228">
        <f>($I70*AC69)</f>
        <v>0</v>
      </c>
      <c r="AD70" s="229">
        <f>SUM($I68*AD69)</f>
        <v>0</v>
      </c>
      <c r="AE70" s="227">
        <f>($I69*AE69)</f>
        <v>0</v>
      </c>
      <c r="AF70" s="228">
        <f>($I70*AF69)</f>
        <v>0</v>
      </c>
      <c r="AG70" s="229">
        <f>SUM($I68*AG69)</f>
        <v>0</v>
      </c>
      <c r="AH70" s="227">
        <f>($I69*AH69)</f>
        <v>0</v>
      </c>
      <c r="AI70" s="228">
        <f>($I70*AI69)</f>
        <v>0</v>
      </c>
      <c r="AJ70" s="229">
        <f>SUM($I68*AJ69)</f>
        <v>0</v>
      </c>
      <c r="AK70" s="227">
        <f>($I69*AK69)</f>
        <v>0</v>
      </c>
      <c r="AL70" s="228">
        <f>($I70*AL69)</f>
        <v>0</v>
      </c>
      <c r="AM70" s="229">
        <f>SUM($I68*AM69)</f>
        <v>0</v>
      </c>
      <c r="AN70" s="227">
        <f>($I69*AN69)</f>
        <v>0</v>
      </c>
      <c r="AO70" s="228">
        <f>($I70*AO69)</f>
        <v>0</v>
      </c>
      <c r="AP70" s="229">
        <f>SUM($I68*AP69)</f>
        <v>0</v>
      </c>
      <c r="AQ70" s="227">
        <f>($I69*AQ69)</f>
        <v>0</v>
      </c>
      <c r="AR70" s="228">
        <f>($I70*AR69)</f>
        <v>0</v>
      </c>
      <c r="AS70" s="229">
        <f>SUM($I68*AS69)</f>
        <v>0</v>
      </c>
      <c r="AT70" s="227">
        <f>($I69*AT69)</f>
        <v>0</v>
      </c>
      <c r="AU70" s="228">
        <f>($I70*AU69)</f>
        <v>0</v>
      </c>
      <c r="AV70" s="229">
        <f>SUM($I68*AV69)</f>
        <v>0</v>
      </c>
      <c r="AW70" s="27"/>
      <c r="AX70" s="27"/>
      <c r="AY70" s="27"/>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row>
    <row r="71" spans="1:98" s="4" customFormat="1" ht="12.75">
      <c r="A71" s="38"/>
      <c r="B71" s="38"/>
      <c r="C71" s="38"/>
      <c r="D71" s="211"/>
      <c r="E71" s="211"/>
      <c r="F71" s="212"/>
      <c r="G71" s="212"/>
      <c r="H71" s="219" t="s">
        <v>73</v>
      </c>
      <c r="I71" s="210">
        <v>12</v>
      </c>
      <c r="J71" s="215"/>
      <c r="K71" s="216"/>
      <c r="L71" s="217"/>
      <c r="M71" s="215"/>
      <c r="N71" s="216"/>
      <c r="O71" s="217"/>
      <c r="P71" s="215"/>
      <c r="Q71" s="216"/>
      <c r="R71" s="217"/>
      <c r="S71" s="215"/>
      <c r="T71" s="216"/>
      <c r="U71" s="217"/>
      <c r="V71" s="215"/>
      <c r="W71" s="216"/>
      <c r="X71" s="217"/>
      <c r="Y71" s="215"/>
      <c r="Z71" s="216"/>
      <c r="AA71" s="217"/>
      <c r="AB71" s="215"/>
      <c r="AC71" s="216"/>
      <c r="AD71" s="217"/>
      <c r="AE71" s="215"/>
      <c r="AF71" s="216"/>
      <c r="AG71" s="217"/>
      <c r="AH71" s="215"/>
      <c r="AI71" s="216"/>
      <c r="AJ71" s="217"/>
      <c r="AK71" s="215"/>
      <c r="AL71" s="216"/>
      <c r="AM71" s="217"/>
      <c r="AN71" s="215"/>
      <c r="AO71" s="216"/>
      <c r="AP71" s="217"/>
      <c r="AQ71" s="215"/>
      <c r="AR71" s="216"/>
      <c r="AS71" s="217"/>
      <c r="AT71" s="215"/>
      <c r="AU71" s="216"/>
      <c r="AV71" s="217"/>
      <c r="AW71" s="39"/>
      <c r="AX71" s="39"/>
      <c r="AY71" s="39"/>
      <c r="AZ71" s="39"/>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row>
    <row r="72" spans="1:98" s="18" customFormat="1" ht="12.75">
      <c r="A72" s="20"/>
      <c r="B72" s="20"/>
      <c r="C72" s="20"/>
      <c r="D72" s="224">
        <f>SUM(J72+M72+P72+S72+V72+Y72+AB72+AE72+AH72+AK72+AN72+AT72)</f>
        <v>0</v>
      </c>
      <c r="E72" s="224">
        <f>SUM(K72+N72+Q72+T72+W72+Z72+AC72+AF72+AI72+AL72+AO72+AR72+AU72)</f>
        <v>0</v>
      </c>
      <c r="F72" s="224">
        <f>SUM(L72+O72+R72+U72+X72+AA72+AD72+AG72+AJ72+AM72+AP72+AV72)</f>
        <v>0</v>
      </c>
      <c r="G72" s="224">
        <f>SUM(L72+O72+R72+U72+X72+AA72+AD72+AG72+AJ72+AM72+AP72+AS72+AV72)</f>
        <v>0</v>
      </c>
      <c r="H72" s="220" t="s">
        <v>66</v>
      </c>
      <c r="I72" s="209">
        <v>1</v>
      </c>
      <c r="J72" s="205"/>
      <c r="K72" s="206"/>
      <c r="L72" s="208"/>
      <c r="M72" s="205"/>
      <c r="N72" s="206"/>
      <c r="O72" s="208"/>
      <c r="P72" s="205"/>
      <c r="Q72" s="206"/>
      <c r="R72" s="208"/>
      <c r="S72" s="205"/>
      <c r="T72" s="206"/>
      <c r="U72" s="208"/>
      <c r="V72" s="205"/>
      <c r="W72" s="206"/>
      <c r="X72" s="208"/>
      <c r="Y72" s="205"/>
      <c r="Z72" s="206"/>
      <c r="AA72" s="208"/>
      <c r="AB72" s="205"/>
      <c r="AC72" s="206"/>
      <c r="AD72" s="208"/>
      <c r="AE72" s="205"/>
      <c r="AF72" s="206"/>
      <c r="AG72" s="208"/>
      <c r="AH72" s="205"/>
      <c r="AI72" s="206"/>
      <c r="AJ72" s="208"/>
      <c r="AK72" s="205"/>
      <c r="AL72" s="206"/>
      <c r="AM72" s="208"/>
      <c r="AN72" s="205"/>
      <c r="AO72" s="206"/>
      <c r="AP72" s="208"/>
      <c r="AQ72" s="205"/>
      <c r="AR72" s="206"/>
      <c r="AS72" s="208"/>
      <c r="AT72" s="205"/>
      <c r="AU72" s="206"/>
      <c r="AV72" s="208"/>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row>
    <row r="73" spans="4:98" s="226" customFormat="1" ht="13.5" thickBot="1">
      <c r="D73" s="295">
        <f>SUM(J73+M73+P73+S73+V73+Y73+AB73+AE73+AH73+AK73+AN73+AT73)</f>
        <v>0</v>
      </c>
      <c r="E73" s="295">
        <f>SUM(K73+N73+Q73+T73+W73+Z73+AC73+AF73+AI73+AL73+AO73+AR73+AU73)</f>
        <v>0</v>
      </c>
      <c r="F73" s="295">
        <f>SUM(L73+O73+R73+U73+X73+AA73+AD73+AG73+AJ73+AM73+AP73+AV73)</f>
        <v>0</v>
      </c>
      <c r="G73" s="296">
        <f>SUM(L73+O73+R73+U73+X73+AA73+AD73+AG73+AJ73+AM73+AP73+AS73+AV73)</f>
        <v>0</v>
      </c>
      <c r="H73" s="221" t="s">
        <v>67</v>
      </c>
      <c r="I73" s="214">
        <v>1</v>
      </c>
      <c r="J73" s="227">
        <f>($I72*J72)</f>
        <v>0</v>
      </c>
      <c r="K73" s="228">
        <f>($I73*K72)</f>
        <v>0</v>
      </c>
      <c r="L73" s="229">
        <f>SUM($I71*L72)</f>
        <v>0</v>
      </c>
      <c r="M73" s="227">
        <f>($I72*M72)</f>
        <v>0</v>
      </c>
      <c r="N73" s="228">
        <f>($I73*N72)</f>
        <v>0</v>
      </c>
      <c r="O73" s="229">
        <f>SUM($I71*O72)</f>
        <v>0</v>
      </c>
      <c r="P73" s="227">
        <f>($I72*P72)</f>
        <v>0</v>
      </c>
      <c r="Q73" s="228">
        <f>($I73*Q72)</f>
        <v>0</v>
      </c>
      <c r="R73" s="229">
        <f>SUM($I71*R72)</f>
        <v>0</v>
      </c>
      <c r="S73" s="227">
        <f>($I72*S72)</f>
        <v>0</v>
      </c>
      <c r="T73" s="228">
        <f>($I73*T72)</f>
        <v>0</v>
      </c>
      <c r="U73" s="229">
        <f>SUM($I71*U72)</f>
        <v>0</v>
      </c>
      <c r="V73" s="227">
        <f>($I72*V72)</f>
        <v>0</v>
      </c>
      <c r="W73" s="228">
        <f>($I73*W72)</f>
        <v>0</v>
      </c>
      <c r="X73" s="229">
        <f>SUM($I71*X72)</f>
        <v>0</v>
      </c>
      <c r="Y73" s="227">
        <f>($I72*Y72)</f>
        <v>0</v>
      </c>
      <c r="Z73" s="228">
        <f>($I73*Z72)</f>
        <v>0</v>
      </c>
      <c r="AA73" s="229">
        <f>SUM($I71*AA72)</f>
        <v>0</v>
      </c>
      <c r="AB73" s="227">
        <f>($I72*AB72)</f>
        <v>0</v>
      </c>
      <c r="AC73" s="228">
        <f>($I73*AC72)</f>
        <v>0</v>
      </c>
      <c r="AD73" s="229">
        <f>SUM($I71*AD72)</f>
        <v>0</v>
      </c>
      <c r="AE73" s="227">
        <f>($I72*AE72)</f>
        <v>0</v>
      </c>
      <c r="AF73" s="228">
        <f>($I73*AF72)</f>
        <v>0</v>
      </c>
      <c r="AG73" s="229">
        <f>SUM($I71*AG72)</f>
        <v>0</v>
      </c>
      <c r="AH73" s="227">
        <f>($I72*AH72)</f>
        <v>0</v>
      </c>
      <c r="AI73" s="228">
        <f>($I73*AI72)</f>
        <v>0</v>
      </c>
      <c r="AJ73" s="229">
        <f>SUM($I71*AJ72)</f>
        <v>0</v>
      </c>
      <c r="AK73" s="227">
        <f>($I72*AK72)</f>
        <v>0</v>
      </c>
      <c r="AL73" s="228">
        <f>($I73*AL72)</f>
        <v>0</v>
      </c>
      <c r="AM73" s="229">
        <f>SUM($I71*AM72)</f>
        <v>0</v>
      </c>
      <c r="AN73" s="227">
        <f>($I72*AN72)</f>
        <v>0</v>
      </c>
      <c r="AO73" s="228">
        <f>($I73*AO72)</f>
        <v>0</v>
      </c>
      <c r="AP73" s="229">
        <f>SUM($I71*AP72)</f>
        <v>0</v>
      </c>
      <c r="AQ73" s="227">
        <f>($I72*AQ72)</f>
        <v>0</v>
      </c>
      <c r="AR73" s="228">
        <f>($I73*AR72)</f>
        <v>0</v>
      </c>
      <c r="AS73" s="229">
        <f>SUM($I71*AS72)</f>
        <v>0</v>
      </c>
      <c r="AT73" s="227">
        <f>($I72*AT72)</f>
        <v>0</v>
      </c>
      <c r="AU73" s="228">
        <f>($I73*AU72)</f>
        <v>0</v>
      </c>
      <c r="AV73" s="229">
        <f>SUM($I71*AV72)</f>
        <v>0</v>
      </c>
      <c r="AW73" s="27"/>
      <c r="AX73" s="27"/>
      <c r="AY73" s="27"/>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row>
    <row r="74" spans="1:98" s="4" customFormat="1" ht="12.75">
      <c r="A74" s="38"/>
      <c r="B74" s="38"/>
      <c r="C74" s="38"/>
      <c r="D74" s="211"/>
      <c r="E74" s="211"/>
      <c r="F74" s="212"/>
      <c r="G74" s="212"/>
      <c r="H74" s="219" t="s">
        <v>73</v>
      </c>
      <c r="I74" s="210">
        <v>12</v>
      </c>
      <c r="J74" s="215"/>
      <c r="K74" s="216"/>
      <c r="L74" s="217"/>
      <c r="M74" s="215"/>
      <c r="N74" s="216"/>
      <c r="O74" s="217"/>
      <c r="P74" s="215"/>
      <c r="Q74" s="216"/>
      <c r="R74" s="217"/>
      <c r="S74" s="215"/>
      <c r="T74" s="216"/>
      <c r="U74" s="217"/>
      <c r="V74" s="215"/>
      <c r="W74" s="216"/>
      <c r="X74" s="217"/>
      <c r="Y74" s="215"/>
      <c r="Z74" s="216"/>
      <c r="AA74" s="217"/>
      <c r="AB74" s="215"/>
      <c r="AC74" s="216"/>
      <c r="AD74" s="217"/>
      <c r="AE74" s="215"/>
      <c r="AF74" s="216"/>
      <c r="AG74" s="217"/>
      <c r="AH74" s="215"/>
      <c r="AI74" s="216"/>
      <c r="AJ74" s="217"/>
      <c r="AK74" s="215"/>
      <c r="AL74" s="216"/>
      <c r="AM74" s="217"/>
      <c r="AN74" s="215"/>
      <c r="AO74" s="216"/>
      <c r="AP74" s="217"/>
      <c r="AQ74" s="215"/>
      <c r="AR74" s="216"/>
      <c r="AS74" s="217"/>
      <c r="AT74" s="215"/>
      <c r="AU74" s="216"/>
      <c r="AV74" s="217"/>
      <c r="AW74" s="39"/>
      <c r="AX74" s="39"/>
      <c r="AY74" s="39"/>
      <c r="AZ74" s="39"/>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row>
    <row r="75" spans="1:98" s="18" customFormat="1" ht="12.75">
      <c r="A75" s="20"/>
      <c r="B75" s="20"/>
      <c r="C75" s="20"/>
      <c r="D75" s="224">
        <f>SUM(J75+M75+P75+S75+V75+Y75+AB75+AE75+AH75+AK75+AN75+AT75)</f>
        <v>0</v>
      </c>
      <c r="E75" s="224">
        <f>SUM(K75+N75+Q75+T75+W75+Z75+AC75+AF75+AI75+AL75+AO75+AR75+AU75)</f>
        <v>0</v>
      </c>
      <c r="F75" s="224">
        <f>SUM(L75+O75+R75+U75+X75+AA75+AD75+AG75+AJ75+AM75+AP75+AV75)</f>
        <v>0</v>
      </c>
      <c r="G75" s="224">
        <f>SUM(L75+O75+R75+U75+X75+AA75+AD75+AG75+AJ75+AM75+AP75+AS75+AV75)</f>
        <v>0</v>
      </c>
      <c r="H75" s="220" t="s">
        <v>66</v>
      </c>
      <c r="I75" s="209">
        <v>1</v>
      </c>
      <c r="J75" s="205"/>
      <c r="K75" s="206"/>
      <c r="L75" s="208"/>
      <c r="M75" s="205"/>
      <c r="N75" s="206"/>
      <c r="O75" s="208"/>
      <c r="P75" s="205"/>
      <c r="Q75" s="206"/>
      <c r="R75" s="208"/>
      <c r="S75" s="205"/>
      <c r="T75" s="206"/>
      <c r="U75" s="208"/>
      <c r="V75" s="205"/>
      <c r="W75" s="206"/>
      <c r="X75" s="208"/>
      <c r="Y75" s="205"/>
      <c r="Z75" s="206"/>
      <c r="AA75" s="208"/>
      <c r="AB75" s="205"/>
      <c r="AC75" s="206"/>
      <c r="AD75" s="208"/>
      <c r="AE75" s="205"/>
      <c r="AF75" s="206"/>
      <c r="AG75" s="208"/>
      <c r="AH75" s="205"/>
      <c r="AI75" s="206"/>
      <c r="AJ75" s="208"/>
      <c r="AK75" s="205"/>
      <c r="AL75" s="206"/>
      <c r="AM75" s="208"/>
      <c r="AN75" s="205"/>
      <c r="AO75" s="206"/>
      <c r="AP75" s="208"/>
      <c r="AQ75" s="205"/>
      <c r="AR75" s="206"/>
      <c r="AS75" s="208"/>
      <c r="AT75" s="205"/>
      <c r="AU75" s="206"/>
      <c r="AV75" s="208"/>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row>
    <row r="76" spans="4:98" s="226" customFormat="1" ht="13.5" thickBot="1">
      <c r="D76" s="295">
        <f>SUM(J76+M76+P76+S76+V76+Y76+AB76+AE76+AH76+AK76+AN76+AT76)</f>
        <v>0</v>
      </c>
      <c r="E76" s="295">
        <f>SUM(K76+N76+Q76+T76+W76+Z76+AC76+AF76+AI76+AL76+AO76+AR76+AU76)</f>
        <v>0</v>
      </c>
      <c r="F76" s="295">
        <f>SUM(L76+O76+R76+U76+X76+AA76+AD76+AG76+AJ76+AM76+AP76+AV76)</f>
        <v>0</v>
      </c>
      <c r="G76" s="296">
        <f>SUM(L76+O76+R76+U76+X76+AA76+AD76+AG76+AJ76+AM76+AP76+AS76+AV76)</f>
        <v>0</v>
      </c>
      <c r="H76" s="221" t="s">
        <v>67</v>
      </c>
      <c r="I76" s="214">
        <v>1</v>
      </c>
      <c r="J76" s="227">
        <f>($I75*J75)</f>
        <v>0</v>
      </c>
      <c r="K76" s="228">
        <f>($I76*K75)</f>
        <v>0</v>
      </c>
      <c r="L76" s="229">
        <f>SUM($I74*L75)</f>
        <v>0</v>
      </c>
      <c r="M76" s="227">
        <f>($I75*M75)</f>
        <v>0</v>
      </c>
      <c r="N76" s="228">
        <f>($I76*N75)</f>
        <v>0</v>
      </c>
      <c r="O76" s="229">
        <f>SUM($I74*O75)</f>
        <v>0</v>
      </c>
      <c r="P76" s="227">
        <f>($I75*P75)</f>
        <v>0</v>
      </c>
      <c r="Q76" s="228">
        <f>($I76*Q75)</f>
        <v>0</v>
      </c>
      <c r="R76" s="229">
        <f>SUM($I74*R75)</f>
        <v>0</v>
      </c>
      <c r="S76" s="227">
        <f>($I75*S75)</f>
        <v>0</v>
      </c>
      <c r="T76" s="228">
        <f>($I76*T75)</f>
        <v>0</v>
      </c>
      <c r="U76" s="229">
        <f>SUM($I74*U75)</f>
        <v>0</v>
      </c>
      <c r="V76" s="227">
        <f>($I75*V75)</f>
        <v>0</v>
      </c>
      <c r="W76" s="228">
        <f>($I76*W75)</f>
        <v>0</v>
      </c>
      <c r="X76" s="229">
        <f>SUM($I74*X75)</f>
        <v>0</v>
      </c>
      <c r="Y76" s="227">
        <f>($I75*Y75)</f>
        <v>0</v>
      </c>
      <c r="Z76" s="228">
        <f>($I76*Z75)</f>
        <v>0</v>
      </c>
      <c r="AA76" s="229">
        <f>SUM($I74*AA75)</f>
        <v>0</v>
      </c>
      <c r="AB76" s="227">
        <f>($I75*AB75)</f>
        <v>0</v>
      </c>
      <c r="AC76" s="228">
        <f>($I76*AC75)</f>
        <v>0</v>
      </c>
      <c r="AD76" s="229">
        <f>SUM($I74*AD75)</f>
        <v>0</v>
      </c>
      <c r="AE76" s="227">
        <f>($I75*AE75)</f>
        <v>0</v>
      </c>
      <c r="AF76" s="228">
        <f>($I76*AF75)</f>
        <v>0</v>
      </c>
      <c r="AG76" s="229">
        <f>SUM($I74*AG75)</f>
        <v>0</v>
      </c>
      <c r="AH76" s="227">
        <f>($I75*AH75)</f>
        <v>0</v>
      </c>
      <c r="AI76" s="228">
        <f>($I76*AI75)</f>
        <v>0</v>
      </c>
      <c r="AJ76" s="229">
        <f>SUM($I74*AJ75)</f>
        <v>0</v>
      </c>
      <c r="AK76" s="227">
        <f>($I75*AK75)</f>
        <v>0</v>
      </c>
      <c r="AL76" s="228">
        <f>($I76*AL75)</f>
        <v>0</v>
      </c>
      <c r="AM76" s="229">
        <f>SUM($I74*AM75)</f>
        <v>0</v>
      </c>
      <c r="AN76" s="227">
        <f>($I75*AN75)</f>
        <v>0</v>
      </c>
      <c r="AO76" s="228">
        <f>($I76*AO75)</f>
        <v>0</v>
      </c>
      <c r="AP76" s="229">
        <f>SUM($I74*AP75)</f>
        <v>0</v>
      </c>
      <c r="AQ76" s="227">
        <f>($I75*AQ75)</f>
        <v>0</v>
      </c>
      <c r="AR76" s="228">
        <f>($I76*AR75)</f>
        <v>0</v>
      </c>
      <c r="AS76" s="229">
        <f>SUM($I74*AS75)</f>
        <v>0</v>
      </c>
      <c r="AT76" s="227">
        <f>($I75*AT75)</f>
        <v>0</v>
      </c>
      <c r="AU76" s="228">
        <f>($I76*AU75)</f>
        <v>0</v>
      </c>
      <c r="AV76" s="229">
        <f>SUM($I74*AV75)</f>
        <v>0</v>
      </c>
      <c r="AW76" s="27"/>
      <c r="AX76" s="27"/>
      <c r="AY76" s="27"/>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row>
    <row r="77" spans="1:98" s="4" customFormat="1" ht="12.75">
      <c r="A77" s="38"/>
      <c r="B77" s="38"/>
      <c r="C77" s="38"/>
      <c r="D77" s="211"/>
      <c r="E77" s="211"/>
      <c r="F77" s="212"/>
      <c r="G77" s="212"/>
      <c r="H77" s="219" t="s">
        <v>73</v>
      </c>
      <c r="I77" s="210">
        <v>12</v>
      </c>
      <c r="J77" s="215"/>
      <c r="K77" s="216"/>
      <c r="L77" s="217"/>
      <c r="M77" s="215"/>
      <c r="N77" s="216"/>
      <c r="O77" s="217"/>
      <c r="P77" s="215"/>
      <c r="Q77" s="216"/>
      <c r="R77" s="217"/>
      <c r="S77" s="215"/>
      <c r="T77" s="216"/>
      <c r="U77" s="217"/>
      <c r="V77" s="215"/>
      <c r="W77" s="216"/>
      <c r="X77" s="217"/>
      <c r="Y77" s="215"/>
      <c r="Z77" s="216"/>
      <c r="AA77" s="217"/>
      <c r="AB77" s="215"/>
      <c r="AC77" s="216"/>
      <c r="AD77" s="217"/>
      <c r="AE77" s="215"/>
      <c r="AF77" s="216"/>
      <c r="AG77" s="217"/>
      <c r="AH77" s="215"/>
      <c r="AI77" s="216"/>
      <c r="AJ77" s="217"/>
      <c r="AK77" s="215"/>
      <c r="AL77" s="216"/>
      <c r="AM77" s="217"/>
      <c r="AN77" s="215"/>
      <c r="AO77" s="216"/>
      <c r="AP77" s="217"/>
      <c r="AQ77" s="215"/>
      <c r="AR77" s="216"/>
      <c r="AS77" s="217"/>
      <c r="AT77" s="215"/>
      <c r="AU77" s="216"/>
      <c r="AV77" s="217"/>
      <c r="AW77" s="39"/>
      <c r="AX77" s="39"/>
      <c r="AY77" s="39"/>
      <c r="AZ77" s="39"/>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row>
    <row r="78" spans="1:98" s="18" customFormat="1" ht="12.75">
      <c r="A78" s="20"/>
      <c r="B78" s="20"/>
      <c r="C78" s="20"/>
      <c r="D78" s="224">
        <f>SUM(J78+M78+P78+S78+V78+Y78+AB78+AE78+AH78+AK78+AN78+AT78)</f>
        <v>0</v>
      </c>
      <c r="E78" s="224">
        <f>SUM(K78+N78+Q78+T78+W78+Z78+AC78+AF78+AI78+AL78+AO78+AR78+AU78)</f>
        <v>0</v>
      </c>
      <c r="F78" s="224">
        <f>SUM(L78+O78+R78+U78+X78+AA78+AD78+AG78+AJ78+AM78+AP78+AV78)</f>
        <v>0</v>
      </c>
      <c r="G78" s="224">
        <f>SUM(L78+O78+R78+U78+X78+AA78+AD78+AG78+AJ78+AM78+AP78+AS78+AV78)</f>
        <v>0</v>
      </c>
      <c r="H78" s="220" t="s">
        <v>66</v>
      </c>
      <c r="I78" s="209">
        <v>1</v>
      </c>
      <c r="J78" s="205"/>
      <c r="K78" s="206"/>
      <c r="L78" s="208"/>
      <c r="M78" s="205"/>
      <c r="N78" s="206"/>
      <c r="O78" s="208"/>
      <c r="P78" s="205"/>
      <c r="Q78" s="206"/>
      <c r="R78" s="208"/>
      <c r="S78" s="205"/>
      <c r="T78" s="206"/>
      <c r="U78" s="208"/>
      <c r="V78" s="205"/>
      <c r="W78" s="206"/>
      <c r="X78" s="208"/>
      <c r="Y78" s="205"/>
      <c r="Z78" s="206"/>
      <c r="AA78" s="208"/>
      <c r="AB78" s="205"/>
      <c r="AC78" s="206"/>
      <c r="AD78" s="208"/>
      <c r="AE78" s="205"/>
      <c r="AF78" s="206"/>
      <c r="AG78" s="208"/>
      <c r="AH78" s="205"/>
      <c r="AI78" s="206"/>
      <c r="AJ78" s="208"/>
      <c r="AK78" s="205"/>
      <c r="AL78" s="206"/>
      <c r="AM78" s="208"/>
      <c r="AN78" s="205"/>
      <c r="AO78" s="206"/>
      <c r="AP78" s="208"/>
      <c r="AQ78" s="205"/>
      <c r="AR78" s="206"/>
      <c r="AS78" s="208"/>
      <c r="AT78" s="205"/>
      <c r="AU78" s="206"/>
      <c r="AV78" s="208"/>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row>
    <row r="79" spans="4:98" s="226" customFormat="1" ht="13.5" thickBot="1">
      <c r="D79" s="295">
        <f>SUM(J79+M79+P79+S79+V79+Y79+AB79+AE79+AH79+AK79+AN79+AT79)</f>
        <v>0</v>
      </c>
      <c r="E79" s="295">
        <f>SUM(K79+N79+Q79+T79+W79+Z79+AC79+AF79+AI79+AL79+AO79+AR79+AU79)</f>
        <v>0</v>
      </c>
      <c r="F79" s="295">
        <f>SUM(L79+O79+R79+U79+X79+AA79+AD79+AG79+AJ79+AM79+AP79+AV79)</f>
        <v>0</v>
      </c>
      <c r="G79" s="296">
        <f>SUM(L79+O79+R79+U79+X79+AA79+AD79+AG79+AJ79+AM79+AP79+AS79+AV79)</f>
        <v>0</v>
      </c>
      <c r="H79" s="221" t="s">
        <v>67</v>
      </c>
      <c r="I79" s="214">
        <v>1</v>
      </c>
      <c r="J79" s="227">
        <f>($I78*J78)</f>
        <v>0</v>
      </c>
      <c r="K79" s="228">
        <f>($I79*K78)</f>
        <v>0</v>
      </c>
      <c r="L79" s="229">
        <f>SUM($I77*L78)</f>
        <v>0</v>
      </c>
      <c r="M79" s="227">
        <f>($I78*M78)</f>
        <v>0</v>
      </c>
      <c r="N79" s="228">
        <f>($I79*N78)</f>
        <v>0</v>
      </c>
      <c r="O79" s="229">
        <f>SUM($I77*O78)</f>
        <v>0</v>
      </c>
      <c r="P79" s="227">
        <f>($I78*P78)</f>
        <v>0</v>
      </c>
      <c r="Q79" s="228">
        <f>($I79*Q78)</f>
        <v>0</v>
      </c>
      <c r="R79" s="229">
        <f>SUM($I77*R78)</f>
        <v>0</v>
      </c>
      <c r="S79" s="227">
        <f>($I78*S78)</f>
        <v>0</v>
      </c>
      <c r="T79" s="228">
        <f>($I79*T78)</f>
        <v>0</v>
      </c>
      <c r="U79" s="229">
        <f>SUM($I77*U78)</f>
        <v>0</v>
      </c>
      <c r="V79" s="227">
        <f>($I78*V78)</f>
        <v>0</v>
      </c>
      <c r="W79" s="228">
        <f>($I79*W78)</f>
        <v>0</v>
      </c>
      <c r="X79" s="229">
        <f>SUM($I77*X78)</f>
        <v>0</v>
      </c>
      <c r="Y79" s="227">
        <f>($I78*Y78)</f>
        <v>0</v>
      </c>
      <c r="Z79" s="228">
        <f>($I79*Z78)</f>
        <v>0</v>
      </c>
      <c r="AA79" s="229">
        <f>SUM($I77*AA78)</f>
        <v>0</v>
      </c>
      <c r="AB79" s="227">
        <f>($I78*AB78)</f>
        <v>0</v>
      </c>
      <c r="AC79" s="228">
        <f>($I79*AC78)</f>
        <v>0</v>
      </c>
      <c r="AD79" s="229">
        <f>SUM($I77*AD78)</f>
        <v>0</v>
      </c>
      <c r="AE79" s="227">
        <f>($I78*AE78)</f>
        <v>0</v>
      </c>
      <c r="AF79" s="228">
        <f>($I79*AF78)</f>
        <v>0</v>
      </c>
      <c r="AG79" s="229">
        <f>SUM($I77*AG78)</f>
        <v>0</v>
      </c>
      <c r="AH79" s="227">
        <f>($I78*AH78)</f>
        <v>0</v>
      </c>
      <c r="AI79" s="228">
        <f>($I79*AI78)</f>
        <v>0</v>
      </c>
      <c r="AJ79" s="229">
        <f>SUM($I77*AJ78)</f>
        <v>0</v>
      </c>
      <c r="AK79" s="227">
        <f>($I78*AK78)</f>
        <v>0</v>
      </c>
      <c r="AL79" s="228">
        <f>($I79*AL78)</f>
        <v>0</v>
      </c>
      <c r="AM79" s="229">
        <f>SUM($I77*AM78)</f>
        <v>0</v>
      </c>
      <c r="AN79" s="227">
        <f>($I78*AN78)</f>
        <v>0</v>
      </c>
      <c r="AO79" s="228">
        <f>($I79*AO78)</f>
        <v>0</v>
      </c>
      <c r="AP79" s="229">
        <f>SUM($I77*AP78)</f>
        <v>0</v>
      </c>
      <c r="AQ79" s="227">
        <f>($I78*AQ78)</f>
        <v>0</v>
      </c>
      <c r="AR79" s="228">
        <f>($I79*AR78)</f>
        <v>0</v>
      </c>
      <c r="AS79" s="229">
        <f>SUM($I77*AS78)</f>
        <v>0</v>
      </c>
      <c r="AT79" s="227">
        <f>($I78*AT78)</f>
        <v>0</v>
      </c>
      <c r="AU79" s="228">
        <f>($I79*AU78)</f>
        <v>0</v>
      </c>
      <c r="AV79" s="229">
        <f>SUM($I77*AV78)</f>
        <v>0</v>
      </c>
      <c r="AW79" s="27"/>
      <c r="AX79" s="27"/>
      <c r="AY79" s="27"/>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row>
    <row r="80" spans="1:98" s="4" customFormat="1" ht="12.75">
      <c r="A80" s="38"/>
      <c r="B80" s="38"/>
      <c r="C80" s="38"/>
      <c r="D80" s="211"/>
      <c r="E80" s="211"/>
      <c r="F80" s="212"/>
      <c r="G80" s="212"/>
      <c r="H80" s="219" t="s">
        <v>73</v>
      </c>
      <c r="I80" s="210">
        <v>12</v>
      </c>
      <c r="J80" s="215"/>
      <c r="K80" s="216"/>
      <c r="L80" s="217"/>
      <c r="M80" s="215"/>
      <c r="N80" s="216"/>
      <c r="O80" s="217"/>
      <c r="P80" s="215"/>
      <c r="Q80" s="216"/>
      <c r="R80" s="217"/>
      <c r="S80" s="215"/>
      <c r="T80" s="216"/>
      <c r="U80" s="217"/>
      <c r="V80" s="215"/>
      <c r="W80" s="216"/>
      <c r="X80" s="217"/>
      <c r="Y80" s="215"/>
      <c r="Z80" s="216"/>
      <c r="AA80" s="217"/>
      <c r="AB80" s="215"/>
      <c r="AC80" s="216"/>
      <c r="AD80" s="217"/>
      <c r="AE80" s="215"/>
      <c r="AF80" s="216"/>
      <c r="AG80" s="217"/>
      <c r="AH80" s="215"/>
      <c r="AI80" s="216"/>
      <c r="AJ80" s="217"/>
      <c r="AK80" s="215"/>
      <c r="AL80" s="216"/>
      <c r="AM80" s="217"/>
      <c r="AN80" s="215"/>
      <c r="AO80" s="216"/>
      <c r="AP80" s="217"/>
      <c r="AQ80" s="215"/>
      <c r="AR80" s="216"/>
      <c r="AS80" s="217"/>
      <c r="AT80" s="215"/>
      <c r="AU80" s="216"/>
      <c r="AV80" s="217"/>
      <c r="AW80" s="39"/>
      <c r="AX80" s="39"/>
      <c r="AY80" s="39"/>
      <c r="AZ80" s="39"/>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row>
    <row r="81" spans="1:98" s="18" customFormat="1" ht="12.75">
      <c r="A81" s="20"/>
      <c r="B81" s="20"/>
      <c r="C81" s="20"/>
      <c r="D81" s="224">
        <f>SUM(J81+M81+P81+S81+V81+Y81+AB81+AE81+AH81+AK81+AN81+AT81)</f>
        <v>0</v>
      </c>
      <c r="E81" s="224">
        <f>SUM(K81+N81+Q81+T81+W81+Z81+AC81+AF81+AI81+AL81+AO81+AR81+AU81)</f>
        <v>0</v>
      </c>
      <c r="F81" s="224">
        <f>SUM(L81+O81+R81+U81+X81+AA81+AD81+AG81+AJ81+AM81+AP81+AV81)</f>
        <v>0</v>
      </c>
      <c r="G81" s="224">
        <f>SUM(L81+O81+R81+U81+X81+AA81+AD81+AG81+AJ81+AM81+AP81+AS81+AV81)</f>
        <v>0</v>
      </c>
      <c r="H81" s="220" t="s">
        <v>66</v>
      </c>
      <c r="I81" s="209">
        <v>1</v>
      </c>
      <c r="J81" s="205"/>
      <c r="K81" s="206"/>
      <c r="L81" s="208"/>
      <c r="M81" s="205"/>
      <c r="N81" s="206"/>
      <c r="O81" s="208"/>
      <c r="P81" s="205"/>
      <c r="Q81" s="206"/>
      <c r="R81" s="208"/>
      <c r="S81" s="205"/>
      <c r="T81" s="206"/>
      <c r="U81" s="208"/>
      <c r="V81" s="205"/>
      <c r="W81" s="206"/>
      <c r="X81" s="208"/>
      <c r="Y81" s="205"/>
      <c r="Z81" s="206"/>
      <c r="AA81" s="208"/>
      <c r="AB81" s="205"/>
      <c r="AC81" s="206"/>
      <c r="AD81" s="208"/>
      <c r="AE81" s="205"/>
      <c r="AF81" s="206"/>
      <c r="AG81" s="208"/>
      <c r="AH81" s="205"/>
      <c r="AI81" s="206"/>
      <c r="AJ81" s="208"/>
      <c r="AK81" s="205"/>
      <c r="AL81" s="206"/>
      <c r="AM81" s="208"/>
      <c r="AN81" s="205"/>
      <c r="AO81" s="206"/>
      <c r="AP81" s="208"/>
      <c r="AQ81" s="205"/>
      <c r="AR81" s="206"/>
      <c r="AS81" s="208"/>
      <c r="AT81" s="205"/>
      <c r="AU81" s="206"/>
      <c r="AV81" s="208"/>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row>
    <row r="82" spans="4:98" s="226" customFormat="1" ht="13.5" thickBot="1">
      <c r="D82" s="295">
        <f>SUM(J82+M82+P82+S82+V82+Y82+AB82+AE82+AH82+AK82+AN82+AT82)</f>
        <v>0</v>
      </c>
      <c r="E82" s="295">
        <f>SUM(K82+N82+Q82+T82+W82+Z82+AC82+AF82+AI82+AL82+AO82+AR82+AU82)</f>
        <v>0</v>
      </c>
      <c r="F82" s="295">
        <f>SUM(L82+O82+R82+U82+X82+AA82+AD82+AG82+AJ82+AM82+AP82+AV82)</f>
        <v>0</v>
      </c>
      <c r="G82" s="296">
        <f>SUM(L82+O82+R82+U82+X82+AA82+AD82+AG82+AJ82+AM82+AP82+AS82+AV82)</f>
        <v>0</v>
      </c>
      <c r="H82" s="221" t="s">
        <v>67</v>
      </c>
      <c r="I82" s="214">
        <v>1</v>
      </c>
      <c r="J82" s="227">
        <f>($I81*J81)</f>
        <v>0</v>
      </c>
      <c r="K82" s="228">
        <f>($I82*K81)</f>
        <v>0</v>
      </c>
      <c r="L82" s="229">
        <f>SUM($I80*L81)</f>
        <v>0</v>
      </c>
      <c r="M82" s="227">
        <f>($I81*M81)</f>
        <v>0</v>
      </c>
      <c r="N82" s="228">
        <f>($I82*N81)</f>
        <v>0</v>
      </c>
      <c r="O82" s="229">
        <f>SUM($I80*O81)</f>
        <v>0</v>
      </c>
      <c r="P82" s="227">
        <f>($I81*P81)</f>
        <v>0</v>
      </c>
      <c r="Q82" s="228">
        <f>($I82*Q81)</f>
        <v>0</v>
      </c>
      <c r="R82" s="229">
        <f>SUM($I80*R81)</f>
        <v>0</v>
      </c>
      <c r="S82" s="227">
        <f>($I81*S81)</f>
        <v>0</v>
      </c>
      <c r="T82" s="228">
        <f>($I82*T81)</f>
        <v>0</v>
      </c>
      <c r="U82" s="229">
        <f>SUM($I80*U81)</f>
        <v>0</v>
      </c>
      <c r="V82" s="227">
        <f>($I81*V81)</f>
        <v>0</v>
      </c>
      <c r="W82" s="228">
        <f>($I82*W81)</f>
        <v>0</v>
      </c>
      <c r="X82" s="229">
        <f>SUM($I80*X81)</f>
        <v>0</v>
      </c>
      <c r="Y82" s="227">
        <f>($I81*Y81)</f>
        <v>0</v>
      </c>
      <c r="Z82" s="228">
        <f>($I82*Z81)</f>
        <v>0</v>
      </c>
      <c r="AA82" s="229">
        <f>SUM($I80*AA81)</f>
        <v>0</v>
      </c>
      <c r="AB82" s="227">
        <f>($I81*AB81)</f>
        <v>0</v>
      </c>
      <c r="AC82" s="228">
        <f>($I82*AC81)</f>
        <v>0</v>
      </c>
      <c r="AD82" s="229">
        <f>SUM($I80*AD81)</f>
        <v>0</v>
      </c>
      <c r="AE82" s="227">
        <f>($I81*AE81)</f>
        <v>0</v>
      </c>
      <c r="AF82" s="228">
        <f>($I82*AF81)</f>
        <v>0</v>
      </c>
      <c r="AG82" s="229">
        <f>SUM($I80*AG81)</f>
        <v>0</v>
      </c>
      <c r="AH82" s="227">
        <f>($I81*AH81)</f>
        <v>0</v>
      </c>
      <c r="AI82" s="228">
        <f>($I82*AI81)</f>
        <v>0</v>
      </c>
      <c r="AJ82" s="229">
        <f>SUM($I80*AJ81)</f>
        <v>0</v>
      </c>
      <c r="AK82" s="227">
        <f>($I81*AK81)</f>
        <v>0</v>
      </c>
      <c r="AL82" s="228">
        <f>($I82*AL81)</f>
        <v>0</v>
      </c>
      <c r="AM82" s="229">
        <f>SUM($I80*AM81)</f>
        <v>0</v>
      </c>
      <c r="AN82" s="227">
        <f>($I81*AN81)</f>
        <v>0</v>
      </c>
      <c r="AO82" s="228">
        <f>($I82*AO81)</f>
        <v>0</v>
      </c>
      <c r="AP82" s="229">
        <f>SUM($I80*AP81)</f>
        <v>0</v>
      </c>
      <c r="AQ82" s="227">
        <f>($I81*AQ81)</f>
        <v>0</v>
      </c>
      <c r="AR82" s="228">
        <f>($I82*AR81)</f>
        <v>0</v>
      </c>
      <c r="AS82" s="229">
        <f>SUM($I80*AS81)</f>
        <v>0</v>
      </c>
      <c r="AT82" s="227">
        <f>($I81*AT81)</f>
        <v>0</v>
      </c>
      <c r="AU82" s="228">
        <f>($I82*AU81)</f>
        <v>0</v>
      </c>
      <c r="AV82" s="229">
        <f>SUM($I80*AV81)</f>
        <v>0</v>
      </c>
      <c r="AW82" s="27"/>
      <c r="AX82" s="27"/>
      <c r="AY82" s="27"/>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row>
    <row r="83" spans="1:98" s="4" customFormat="1" ht="12.75">
      <c r="A83" s="38"/>
      <c r="B83" s="38"/>
      <c r="C83" s="38"/>
      <c r="D83" s="211"/>
      <c r="E83" s="211"/>
      <c r="F83" s="212"/>
      <c r="G83" s="212"/>
      <c r="H83" s="219" t="s">
        <v>73</v>
      </c>
      <c r="I83" s="210">
        <v>12</v>
      </c>
      <c r="J83" s="215"/>
      <c r="K83" s="216"/>
      <c r="L83" s="217"/>
      <c r="M83" s="215"/>
      <c r="N83" s="216"/>
      <c r="O83" s="217"/>
      <c r="P83" s="215"/>
      <c r="Q83" s="216"/>
      <c r="R83" s="217"/>
      <c r="S83" s="215"/>
      <c r="T83" s="216"/>
      <c r="U83" s="217"/>
      <c r="V83" s="215"/>
      <c r="W83" s="216"/>
      <c r="X83" s="217"/>
      <c r="Y83" s="215"/>
      <c r="Z83" s="216"/>
      <c r="AA83" s="217"/>
      <c r="AB83" s="215"/>
      <c r="AC83" s="216"/>
      <c r="AD83" s="217"/>
      <c r="AE83" s="215"/>
      <c r="AF83" s="216"/>
      <c r="AG83" s="217"/>
      <c r="AH83" s="215"/>
      <c r="AI83" s="216"/>
      <c r="AJ83" s="217"/>
      <c r="AK83" s="215"/>
      <c r="AL83" s="216"/>
      <c r="AM83" s="217"/>
      <c r="AN83" s="215"/>
      <c r="AO83" s="216"/>
      <c r="AP83" s="217"/>
      <c r="AQ83" s="215"/>
      <c r="AR83" s="216"/>
      <c r="AS83" s="217"/>
      <c r="AT83" s="215"/>
      <c r="AU83" s="216"/>
      <c r="AV83" s="217"/>
      <c r="AW83" s="39"/>
      <c r="AX83" s="39"/>
      <c r="AY83" s="39"/>
      <c r="AZ83" s="39"/>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row>
    <row r="84" spans="1:98" s="18" customFormat="1" ht="12.75">
      <c r="A84" s="20"/>
      <c r="B84" s="20"/>
      <c r="C84" s="20"/>
      <c r="D84" s="224">
        <f>SUM(J84+M84+P84+S84+V84+Y84+AB84+AE84+AH84+AK84+AN84+AT84)</f>
        <v>0</v>
      </c>
      <c r="E84" s="224">
        <f>SUM(K84+N84+Q84+T84+W84+Z84+AC84+AF84+AI84+AL84+AO84+AR84+AU84)</f>
        <v>0</v>
      </c>
      <c r="F84" s="224">
        <f>SUM(L84+O84+R84+U84+X84+AA84+AD84+AG84+AJ84+AM84+AP84+AV84)</f>
        <v>0</v>
      </c>
      <c r="G84" s="224">
        <f>SUM(L84+O84+R84+U84+X84+AA84+AD84+AG84+AJ84+AM84+AP84+AS84+AV84)</f>
        <v>0</v>
      </c>
      <c r="H84" s="220" t="s">
        <v>66</v>
      </c>
      <c r="I84" s="209">
        <v>1</v>
      </c>
      <c r="J84" s="205"/>
      <c r="K84" s="206"/>
      <c r="L84" s="208"/>
      <c r="M84" s="205"/>
      <c r="N84" s="206"/>
      <c r="O84" s="208"/>
      <c r="P84" s="205"/>
      <c r="Q84" s="206"/>
      <c r="R84" s="208"/>
      <c r="S84" s="205"/>
      <c r="T84" s="206"/>
      <c r="U84" s="208"/>
      <c r="V84" s="205"/>
      <c r="W84" s="206"/>
      <c r="X84" s="208"/>
      <c r="Y84" s="205"/>
      <c r="Z84" s="206"/>
      <c r="AA84" s="208"/>
      <c r="AB84" s="205"/>
      <c r="AC84" s="206"/>
      <c r="AD84" s="208"/>
      <c r="AE84" s="205"/>
      <c r="AF84" s="206"/>
      <c r="AG84" s="208"/>
      <c r="AH84" s="205"/>
      <c r="AI84" s="206"/>
      <c r="AJ84" s="208"/>
      <c r="AK84" s="205"/>
      <c r="AL84" s="206"/>
      <c r="AM84" s="208"/>
      <c r="AN84" s="205"/>
      <c r="AO84" s="206"/>
      <c r="AP84" s="208"/>
      <c r="AQ84" s="205"/>
      <c r="AR84" s="206"/>
      <c r="AS84" s="208"/>
      <c r="AT84" s="205"/>
      <c r="AU84" s="206"/>
      <c r="AV84" s="208"/>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row>
    <row r="85" spans="4:98" s="226" customFormat="1" ht="13.5" thickBot="1">
      <c r="D85" s="295">
        <f>SUM(J85+M85+P85+S85+V85+Y85+AB85+AE85+AH85+AK85+AN85+AT85)</f>
        <v>0</v>
      </c>
      <c r="E85" s="295">
        <f>SUM(K85+N85+Q85+T85+W85+Z85+AC85+AF85+AI85+AL85+AO85+AR85+AU85)</f>
        <v>0</v>
      </c>
      <c r="F85" s="295">
        <f>SUM(L85+O85+R85+U85+X85+AA85+AD85+AG85+AJ85+AM85+AP85+AV85)</f>
        <v>0</v>
      </c>
      <c r="G85" s="296">
        <f>SUM(L85+O85+R85+U85+X85+AA85+AD85+AG85+AJ85+AM85+AP85+AS85+AV85)</f>
        <v>0</v>
      </c>
      <c r="H85" s="221" t="s">
        <v>67</v>
      </c>
      <c r="I85" s="214">
        <v>1</v>
      </c>
      <c r="J85" s="227">
        <f>($I84*J84)</f>
        <v>0</v>
      </c>
      <c r="K85" s="228">
        <f>($I85*K84)</f>
        <v>0</v>
      </c>
      <c r="L85" s="229">
        <f>SUM($I83*L84)</f>
        <v>0</v>
      </c>
      <c r="M85" s="227">
        <f>($I84*M84)</f>
        <v>0</v>
      </c>
      <c r="N85" s="228">
        <f>($I85*N84)</f>
        <v>0</v>
      </c>
      <c r="O85" s="229">
        <f>SUM($I83*O84)</f>
        <v>0</v>
      </c>
      <c r="P85" s="227">
        <f>($I84*P84)</f>
        <v>0</v>
      </c>
      <c r="Q85" s="228">
        <f>($I85*Q84)</f>
        <v>0</v>
      </c>
      <c r="R85" s="229">
        <f>SUM($I83*R84)</f>
        <v>0</v>
      </c>
      <c r="S85" s="227">
        <f>($I84*S84)</f>
        <v>0</v>
      </c>
      <c r="T85" s="228">
        <f>($I85*T84)</f>
        <v>0</v>
      </c>
      <c r="U85" s="229">
        <f>SUM($I83*U84)</f>
        <v>0</v>
      </c>
      <c r="V85" s="227">
        <f>($I84*V84)</f>
        <v>0</v>
      </c>
      <c r="W85" s="228">
        <f>($I85*W84)</f>
        <v>0</v>
      </c>
      <c r="X85" s="229">
        <f>SUM($I83*X84)</f>
        <v>0</v>
      </c>
      <c r="Y85" s="227">
        <f>($I84*Y84)</f>
        <v>0</v>
      </c>
      <c r="Z85" s="228">
        <f>($I85*Z84)</f>
        <v>0</v>
      </c>
      <c r="AA85" s="229">
        <f>SUM($I83*AA84)</f>
        <v>0</v>
      </c>
      <c r="AB85" s="227">
        <f>($I84*AB84)</f>
        <v>0</v>
      </c>
      <c r="AC85" s="228">
        <f>($I85*AC84)</f>
        <v>0</v>
      </c>
      <c r="AD85" s="229">
        <f>SUM($I83*AD84)</f>
        <v>0</v>
      </c>
      <c r="AE85" s="227">
        <f>($I84*AE84)</f>
        <v>0</v>
      </c>
      <c r="AF85" s="228">
        <f>($I85*AF84)</f>
        <v>0</v>
      </c>
      <c r="AG85" s="229">
        <f>SUM($I83*AG84)</f>
        <v>0</v>
      </c>
      <c r="AH85" s="227">
        <f>($I84*AH84)</f>
        <v>0</v>
      </c>
      <c r="AI85" s="228">
        <f>($I85*AI84)</f>
        <v>0</v>
      </c>
      <c r="AJ85" s="229">
        <f>SUM($I83*AJ84)</f>
        <v>0</v>
      </c>
      <c r="AK85" s="227">
        <f>($I84*AK84)</f>
        <v>0</v>
      </c>
      <c r="AL85" s="228">
        <f>($I85*AL84)</f>
        <v>0</v>
      </c>
      <c r="AM85" s="229">
        <f>SUM($I83*AM84)</f>
        <v>0</v>
      </c>
      <c r="AN85" s="227">
        <f>($I84*AN84)</f>
        <v>0</v>
      </c>
      <c r="AO85" s="228">
        <f>($I85*AO84)</f>
        <v>0</v>
      </c>
      <c r="AP85" s="229">
        <f>SUM($I83*AP84)</f>
        <v>0</v>
      </c>
      <c r="AQ85" s="227">
        <f>($I84*AQ84)</f>
        <v>0</v>
      </c>
      <c r="AR85" s="228">
        <f>($I85*AR84)</f>
        <v>0</v>
      </c>
      <c r="AS85" s="229">
        <f>SUM($I83*AS84)</f>
        <v>0</v>
      </c>
      <c r="AT85" s="227">
        <f>($I84*AT84)</f>
        <v>0</v>
      </c>
      <c r="AU85" s="228">
        <f>($I85*AU84)</f>
        <v>0</v>
      </c>
      <c r="AV85" s="229">
        <f>SUM($I83*AV84)</f>
        <v>0</v>
      </c>
      <c r="AW85" s="27"/>
      <c r="AX85" s="27"/>
      <c r="AY85" s="27"/>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0"/>
      <c r="CL85" s="90"/>
      <c r="CM85" s="90"/>
      <c r="CN85" s="90"/>
      <c r="CO85" s="90"/>
      <c r="CP85" s="90"/>
      <c r="CQ85" s="90"/>
      <c r="CR85" s="90"/>
      <c r="CS85" s="90"/>
      <c r="CT85" s="90"/>
    </row>
    <row r="86" spans="1:98" s="4" customFormat="1" ht="12.75">
      <c r="A86" s="38"/>
      <c r="B86" s="38"/>
      <c r="C86" s="38"/>
      <c r="D86" s="211"/>
      <c r="E86" s="211"/>
      <c r="F86" s="212"/>
      <c r="G86" s="212"/>
      <c r="H86" s="219" t="s">
        <v>73</v>
      </c>
      <c r="I86" s="210">
        <v>12</v>
      </c>
      <c r="J86" s="215"/>
      <c r="K86" s="216"/>
      <c r="L86" s="217"/>
      <c r="M86" s="215"/>
      <c r="N86" s="216"/>
      <c r="O86" s="217"/>
      <c r="P86" s="215"/>
      <c r="Q86" s="216"/>
      <c r="R86" s="217"/>
      <c r="S86" s="215"/>
      <c r="T86" s="216"/>
      <c r="U86" s="217"/>
      <c r="V86" s="215"/>
      <c r="W86" s="216"/>
      <c r="X86" s="217"/>
      <c r="Y86" s="215"/>
      <c r="Z86" s="216"/>
      <c r="AA86" s="217"/>
      <c r="AB86" s="215"/>
      <c r="AC86" s="216"/>
      <c r="AD86" s="217"/>
      <c r="AE86" s="215"/>
      <c r="AF86" s="216"/>
      <c r="AG86" s="217"/>
      <c r="AH86" s="215"/>
      <c r="AI86" s="216"/>
      <c r="AJ86" s="217"/>
      <c r="AK86" s="215"/>
      <c r="AL86" s="216"/>
      <c r="AM86" s="217"/>
      <c r="AN86" s="215"/>
      <c r="AO86" s="216"/>
      <c r="AP86" s="217"/>
      <c r="AQ86" s="215"/>
      <c r="AR86" s="216"/>
      <c r="AS86" s="217"/>
      <c r="AT86" s="215"/>
      <c r="AU86" s="216"/>
      <c r="AV86" s="217"/>
      <c r="AW86" s="39"/>
      <c r="AX86" s="39"/>
      <c r="AY86" s="39"/>
      <c r="AZ86" s="39"/>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row>
    <row r="87" spans="1:98" s="18" customFormat="1" ht="12.75">
      <c r="A87" s="20"/>
      <c r="B87" s="20"/>
      <c r="C87" s="20"/>
      <c r="D87" s="224">
        <f>SUM(J87+M87+P87+S87+V87+Y87+AB87+AE87+AH87+AK87+AN87+AT87)</f>
        <v>0</v>
      </c>
      <c r="E87" s="224">
        <f>SUM(K87+N87+Q87+T87+W87+Z87+AC87+AF87+AI87+AL87+AO87+AR87+AU87)</f>
        <v>0</v>
      </c>
      <c r="F87" s="224">
        <f>SUM(L87+O87+R87+U87+X87+AA87+AD87+AG87+AJ87+AM87+AP87+AV87)</f>
        <v>0</v>
      </c>
      <c r="G87" s="224">
        <f>SUM(L87+O87+R87+U87+X87+AA87+AD87+AG87+AJ87+AM87+AP87+AS87+AV87)</f>
        <v>0</v>
      </c>
      <c r="H87" s="220" t="s">
        <v>66</v>
      </c>
      <c r="I87" s="209">
        <v>1</v>
      </c>
      <c r="J87" s="205"/>
      <c r="K87" s="206"/>
      <c r="L87" s="208"/>
      <c r="M87" s="205"/>
      <c r="N87" s="206"/>
      <c r="O87" s="208"/>
      <c r="P87" s="205"/>
      <c r="Q87" s="206"/>
      <c r="R87" s="208"/>
      <c r="S87" s="205"/>
      <c r="T87" s="206"/>
      <c r="U87" s="208"/>
      <c r="V87" s="205"/>
      <c r="W87" s="206"/>
      <c r="X87" s="208"/>
      <c r="Y87" s="205"/>
      <c r="Z87" s="206"/>
      <c r="AA87" s="208"/>
      <c r="AB87" s="205"/>
      <c r="AC87" s="206"/>
      <c r="AD87" s="208"/>
      <c r="AE87" s="205"/>
      <c r="AF87" s="206"/>
      <c r="AG87" s="208"/>
      <c r="AH87" s="205"/>
      <c r="AI87" s="206"/>
      <c r="AJ87" s="208"/>
      <c r="AK87" s="205"/>
      <c r="AL87" s="206"/>
      <c r="AM87" s="208"/>
      <c r="AN87" s="205"/>
      <c r="AO87" s="206"/>
      <c r="AP87" s="208"/>
      <c r="AQ87" s="205"/>
      <c r="AR87" s="206"/>
      <c r="AS87" s="208"/>
      <c r="AT87" s="205"/>
      <c r="AU87" s="206"/>
      <c r="AV87" s="208"/>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row>
    <row r="88" spans="4:98" s="226" customFormat="1" ht="13.5" thickBot="1">
      <c r="D88" s="295">
        <f>SUM(J88+M88+P88+S88+V88+Y88+AB88+AE88+AH88+AK88+AN88+AT88)</f>
        <v>0</v>
      </c>
      <c r="E88" s="295">
        <f>SUM(K88+N88+Q88+T88+W88+Z88+AC88+AF88+AI88+AL88+AO88+AR88+AU88)</f>
        <v>0</v>
      </c>
      <c r="F88" s="295">
        <f>SUM(L88+O88+R88+U88+X88+AA88+AD88+AG88+AJ88+AM88+AP88+AV88)</f>
        <v>0</v>
      </c>
      <c r="G88" s="296">
        <f>SUM(L88+O88+R88+U88+X88+AA88+AD88+AG88+AJ88+AM88+AP88+AS88+AV88)</f>
        <v>0</v>
      </c>
      <c r="H88" s="221" t="s">
        <v>67</v>
      </c>
      <c r="I88" s="214">
        <v>1</v>
      </c>
      <c r="J88" s="227">
        <f>($I87*J87)</f>
        <v>0</v>
      </c>
      <c r="K88" s="228">
        <f>($I88*K87)</f>
        <v>0</v>
      </c>
      <c r="L88" s="229">
        <f>SUM($I86*L87)</f>
        <v>0</v>
      </c>
      <c r="M88" s="227">
        <f>($I87*M87)</f>
        <v>0</v>
      </c>
      <c r="N88" s="228">
        <f>($I88*N87)</f>
        <v>0</v>
      </c>
      <c r="O88" s="229">
        <f>SUM($I86*O87)</f>
        <v>0</v>
      </c>
      <c r="P88" s="227">
        <f>($I87*P87)</f>
        <v>0</v>
      </c>
      <c r="Q88" s="228">
        <f>($I88*Q87)</f>
        <v>0</v>
      </c>
      <c r="R88" s="229">
        <f>SUM($I86*R87)</f>
        <v>0</v>
      </c>
      <c r="S88" s="227">
        <f>($I87*S87)</f>
        <v>0</v>
      </c>
      <c r="T88" s="228">
        <f>($I88*T87)</f>
        <v>0</v>
      </c>
      <c r="U88" s="229">
        <f>SUM($I86*U87)</f>
        <v>0</v>
      </c>
      <c r="V88" s="227">
        <f>($I87*V87)</f>
        <v>0</v>
      </c>
      <c r="W88" s="228">
        <f>($I88*W87)</f>
        <v>0</v>
      </c>
      <c r="X88" s="229">
        <f>SUM($I86*X87)</f>
        <v>0</v>
      </c>
      <c r="Y88" s="227">
        <f>($I87*Y87)</f>
        <v>0</v>
      </c>
      <c r="Z88" s="228">
        <f>($I88*Z87)</f>
        <v>0</v>
      </c>
      <c r="AA88" s="229">
        <f>SUM($I86*AA87)</f>
        <v>0</v>
      </c>
      <c r="AB88" s="227">
        <f>($I87*AB87)</f>
        <v>0</v>
      </c>
      <c r="AC88" s="228">
        <f>($I88*AC87)</f>
        <v>0</v>
      </c>
      <c r="AD88" s="229">
        <f>SUM($I86*AD87)</f>
        <v>0</v>
      </c>
      <c r="AE88" s="227">
        <f>($I87*AE87)</f>
        <v>0</v>
      </c>
      <c r="AF88" s="228">
        <f>($I88*AF87)</f>
        <v>0</v>
      </c>
      <c r="AG88" s="229">
        <f>SUM($I86*AG87)</f>
        <v>0</v>
      </c>
      <c r="AH88" s="227">
        <f>($I87*AH87)</f>
        <v>0</v>
      </c>
      <c r="AI88" s="228">
        <f>($I88*AI87)</f>
        <v>0</v>
      </c>
      <c r="AJ88" s="229">
        <f>SUM($I86*AJ87)</f>
        <v>0</v>
      </c>
      <c r="AK88" s="227">
        <f>($I87*AK87)</f>
        <v>0</v>
      </c>
      <c r="AL88" s="228">
        <f>($I88*AL87)</f>
        <v>0</v>
      </c>
      <c r="AM88" s="229">
        <f>SUM($I86*AM87)</f>
        <v>0</v>
      </c>
      <c r="AN88" s="227">
        <f>($I87*AN87)</f>
        <v>0</v>
      </c>
      <c r="AO88" s="228">
        <f>($I88*AO87)</f>
        <v>0</v>
      </c>
      <c r="AP88" s="229">
        <f>SUM($I86*AP87)</f>
        <v>0</v>
      </c>
      <c r="AQ88" s="227">
        <f>($I87*AQ87)</f>
        <v>0</v>
      </c>
      <c r="AR88" s="228">
        <f>($I88*AR87)</f>
        <v>0</v>
      </c>
      <c r="AS88" s="229">
        <f>SUM($I86*AS87)</f>
        <v>0</v>
      </c>
      <c r="AT88" s="227">
        <f>($I87*AT87)</f>
        <v>0</v>
      </c>
      <c r="AU88" s="228">
        <f>($I88*AU87)</f>
        <v>0</v>
      </c>
      <c r="AV88" s="229">
        <f>SUM($I86*AV87)</f>
        <v>0</v>
      </c>
      <c r="AW88" s="27"/>
      <c r="AX88" s="27"/>
      <c r="AY88" s="27"/>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90"/>
      <c r="CK88" s="90"/>
      <c r="CL88" s="90"/>
      <c r="CM88" s="90"/>
      <c r="CN88" s="90"/>
      <c r="CO88" s="90"/>
      <c r="CP88" s="90"/>
      <c r="CQ88" s="90"/>
      <c r="CR88" s="90"/>
      <c r="CS88" s="90"/>
      <c r="CT88" s="90"/>
    </row>
    <row r="89" spans="1:98" s="4" customFormat="1" ht="12.75">
      <c r="A89" s="38"/>
      <c r="B89" s="38"/>
      <c r="C89" s="38"/>
      <c r="D89" s="211"/>
      <c r="E89" s="211"/>
      <c r="F89" s="212"/>
      <c r="G89" s="212"/>
      <c r="H89" s="219" t="s">
        <v>73</v>
      </c>
      <c r="I89" s="210">
        <v>12</v>
      </c>
      <c r="J89" s="215"/>
      <c r="K89" s="216"/>
      <c r="L89" s="217"/>
      <c r="M89" s="215"/>
      <c r="N89" s="216"/>
      <c r="O89" s="217"/>
      <c r="P89" s="215"/>
      <c r="Q89" s="216"/>
      <c r="R89" s="217"/>
      <c r="S89" s="215"/>
      <c r="T89" s="216"/>
      <c r="U89" s="217"/>
      <c r="V89" s="215"/>
      <c r="W89" s="216"/>
      <c r="X89" s="217"/>
      <c r="Y89" s="215"/>
      <c r="Z89" s="216"/>
      <c r="AA89" s="217"/>
      <c r="AB89" s="215"/>
      <c r="AC89" s="216"/>
      <c r="AD89" s="217"/>
      <c r="AE89" s="215"/>
      <c r="AF89" s="216"/>
      <c r="AG89" s="217"/>
      <c r="AH89" s="215"/>
      <c r="AI89" s="216"/>
      <c r="AJ89" s="217"/>
      <c r="AK89" s="215"/>
      <c r="AL89" s="216"/>
      <c r="AM89" s="217"/>
      <c r="AN89" s="215"/>
      <c r="AO89" s="216"/>
      <c r="AP89" s="217"/>
      <c r="AQ89" s="215"/>
      <c r="AR89" s="216"/>
      <c r="AS89" s="217"/>
      <c r="AT89" s="215"/>
      <c r="AU89" s="216"/>
      <c r="AV89" s="217"/>
      <c r="AW89" s="39"/>
      <c r="AX89" s="39"/>
      <c r="AY89" s="39"/>
      <c r="AZ89" s="39"/>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row>
    <row r="90" spans="1:98" s="18" customFormat="1" ht="12.75">
      <c r="A90" s="20"/>
      <c r="B90" s="20"/>
      <c r="C90" s="20"/>
      <c r="D90" s="224">
        <f>SUM(J90+M90+P90+S90+V90+Y90+AB90+AE90+AH90+AK90+AN90+AT90)</f>
        <v>0</v>
      </c>
      <c r="E90" s="224">
        <f>SUM(K90+N90+Q90+T90+W90+Z90+AC90+AF90+AI90+AL90+AO90+AR90+AU90)</f>
        <v>0</v>
      </c>
      <c r="F90" s="224">
        <f>SUM(L90+O90+R90+U90+X90+AA90+AD90+AG90+AJ90+AM90+AP90+AV90)</f>
        <v>0</v>
      </c>
      <c r="G90" s="224">
        <f>SUM(L90+O90+R90+U90+X90+AA90+AD90+AG90+AJ90+AM90+AP90+AS90+AV90)</f>
        <v>0</v>
      </c>
      <c r="H90" s="220" t="s">
        <v>66</v>
      </c>
      <c r="I90" s="209">
        <v>1</v>
      </c>
      <c r="J90" s="205"/>
      <c r="K90" s="206"/>
      <c r="L90" s="208"/>
      <c r="M90" s="205"/>
      <c r="N90" s="206"/>
      <c r="O90" s="208"/>
      <c r="P90" s="205"/>
      <c r="Q90" s="206"/>
      <c r="R90" s="208"/>
      <c r="S90" s="205"/>
      <c r="T90" s="206"/>
      <c r="U90" s="208"/>
      <c r="V90" s="205"/>
      <c r="W90" s="206"/>
      <c r="X90" s="208"/>
      <c r="Y90" s="205"/>
      <c r="Z90" s="206"/>
      <c r="AA90" s="208"/>
      <c r="AB90" s="205"/>
      <c r="AC90" s="206"/>
      <c r="AD90" s="208"/>
      <c r="AE90" s="205"/>
      <c r="AF90" s="206"/>
      <c r="AG90" s="208"/>
      <c r="AH90" s="205"/>
      <c r="AI90" s="206"/>
      <c r="AJ90" s="208"/>
      <c r="AK90" s="205"/>
      <c r="AL90" s="206"/>
      <c r="AM90" s="208"/>
      <c r="AN90" s="205"/>
      <c r="AO90" s="206"/>
      <c r="AP90" s="208"/>
      <c r="AQ90" s="205"/>
      <c r="AR90" s="206"/>
      <c r="AS90" s="208"/>
      <c r="AT90" s="205"/>
      <c r="AU90" s="206"/>
      <c r="AV90" s="208"/>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row>
    <row r="91" spans="4:98" s="226" customFormat="1" ht="13.5" thickBot="1">
      <c r="D91" s="295">
        <f>SUM(J91+M91+P91+S91+V91+Y91+AB91+AE91+AH91+AK91+AN91+AT91)</f>
        <v>0</v>
      </c>
      <c r="E91" s="295">
        <f>SUM(K91+N91+Q91+T91+W91+Z91+AC91+AF91+AI91+AL91+AO91+AR91+AU91)</f>
        <v>0</v>
      </c>
      <c r="F91" s="295">
        <f>SUM(L91+O91+R91+U91+X91+AA91+AD91+AG91+AJ91+AM91+AP91+AV91)</f>
        <v>0</v>
      </c>
      <c r="G91" s="296">
        <f>SUM(L91+O91+R91+U91+X91+AA91+AD91+AG91+AJ91+AM91+AP91+AS91+AV91)</f>
        <v>0</v>
      </c>
      <c r="H91" s="221" t="s">
        <v>67</v>
      </c>
      <c r="I91" s="214">
        <v>1</v>
      </c>
      <c r="J91" s="227">
        <f>($I90*J90)</f>
        <v>0</v>
      </c>
      <c r="K91" s="228">
        <f>($I91*K90)</f>
        <v>0</v>
      </c>
      <c r="L91" s="229">
        <f>SUM($I89*L90)</f>
        <v>0</v>
      </c>
      <c r="M91" s="227">
        <f>($I90*M90)</f>
        <v>0</v>
      </c>
      <c r="N91" s="228">
        <f>($I91*N90)</f>
        <v>0</v>
      </c>
      <c r="O91" s="229">
        <f>SUM($I89*O90)</f>
        <v>0</v>
      </c>
      <c r="P91" s="227">
        <f>($I90*P90)</f>
        <v>0</v>
      </c>
      <c r="Q91" s="228">
        <f>($I91*Q90)</f>
        <v>0</v>
      </c>
      <c r="R91" s="229">
        <f>SUM($I89*R90)</f>
        <v>0</v>
      </c>
      <c r="S91" s="227">
        <f>($I90*S90)</f>
        <v>0</v>
      </c>
      <c r="T91" s="228">
        <f>($I91*T90)</f>
        <v>0</v>
      </c>
      <c r="U91" s="229">
        <f>SUM($I89*U90)</f>
        <v>0</v>
      </c>
      <c r="V91" s="227">
        <f>($I90*V90)</f>
        <v>0</v>
      </c>
      <c r="W91" s="228">
        <f>($I91*W90)</f>
        <v>0</v>
      </c>
      <c r="X91" s="229">
        <f>SUM($I89*X90)</f>
        <v>0</v>
      </c>
      <c r="Y91" s="227">
        <f>($I90*Y90)</f>
        <v>0</v>
      </c>
      <c r="Z91" s="228">
        <f>($I91*Z90)</f>
        <v>0</v>
      </c>
      <c r="AA91" s="229">
        <f>SUM($I89*AA90)</f>
        <v>0</v>
      </c>
      <c r="AB91" s="227">
        <f>($I90*AB90)</f>
        <v>0</v>
      </c>
      <c r="AC91" s="228">
        <f>($I91*AC90)</f>
        <v>0</v>
      </c>
      <c r="AD91" s="229">
        <f>SUM($I89*AD90)</f>
        <v>0</v>
      </c>
      <c r="AE91" s="227">
        <f>($I90*AE90)</f>
        <v>0</v>
      </c>
      <c r="AF91" s="228">
        <f>($I91*AF90)</f>
        <v>0</v>
      </c>
      <c r="AG91" s="229">
        <f>SUM($I89*AG90)</f>
        <v>0</v>
      </c>
      <c r="AH91" s="227">
        <f>($I90*AH90)</f>
        <v>0</v>
      </c>
      <c r="AI91" s="228">
        <f>($I91*AI90)</f>
        <v>0</v>
      </c>
      <c r="AJ91" s="229">
        <f>SUM($I89*AJ90)</f>
        <v>0</v>
      </c>
      <c r="AK91" s="227">
        <f>($I90*AK90)</f>
        <v>0</v>
      </c>
      <c r="AL91" s="228">
        <f>($I91*AL90)</f>
        <v>0</v>
      </c>
      <c r="AM91" s="229">
        <f>SUM($I89*AM90)</f>
        <v>0</v>
      </c>
      <c r="AN91" s="227">
        <f>($I90*AN90)</f>
        <v>0</v>
      </c>
      <c r="AO91" s="228">
        <f>($I91*AO90)</f>
        <v>0</v>
      </c>
      <c r="AP91" s="229">
        <f>SUM($I89*AP90)</f>
        <v>0</v>
      </c>
      <c r="AQ91" s="227">
        <f>($I90*AQ90)</f>
        <v>0</v>
      </c>
      <c r="AR91" s="228">
        <f>($I91*AR90)</f>
        <v>0</v>
      </c>
      <c r="AS91" s="229">
        <f>SUM($I89*AS90)</f>
        <v>0</v>
      </c>
      <c r="AT91" s="227">
        <f>($I90*AT90)</f>
        <v>0</v>
      </c>
      <c r="AU91" s="228">
        <f>($I91*AU90)</f>
        <v>0</v>
      </c>
      <c r="AV91" s="229">
        <f>SUM($I89*AV90)</f>
        <v>0</v>
      </c>
      <c r="AW91" s="27"/>
      <c r="AX91" s="27"/>
      <c r="AY91" s="27"/>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row>
    <row r="92" spans="1:98" s="4" customFormat="1" ht="12.75">
      <c r="A92" s="38"/>
      <c r="B92" s="38"/>
      <c r="C92" s="38"/>
      <c r="D92" s="211"/>
      <c r="E92" s="211"/>
      <c r="F92" s="212"/>
      <c r="G92" s="212"/>
      <c r="H92" s="219" t="s">
        <v>73</v>
      </c>
      <c r="I92" s="210">
        <v>12</v>
      </c>
      <c r="J92" s="215"/>
      <c r="K92" s="216"/>
      <c r="L92" s="217"/>
      <c r="M92" s="215"/>
      <c r="N92" s="216"/>
      <c r="O92" s="217"/>
      <c r="P92" s="215"/>
      <c r="Q92" s="216"/>
      <c r="R92" s="217"/>
      <c r="S92" s="215"/>
      <c r="T92" s="216"/>
      <c r="U92" s="217"/>
      <c r="V92" s="215"/>
      <c r="W92" s="216"/>
      <c r="X92" s="217"/>
      <c r="Y92" s="215"/>
      <c r="Z92" s="216"/>
      <c r="AA92" s="217"/>
      <c r="AB92" s="215"/>
      <c r="AC92" s="216"/>
      <c r="AD92" s="217"/>
      <c r="AE92" s="215"/>
      <c r="AF92" s="216"/>
      <c r="AG92" s="217"/>
      <c r="AH92" s="215"/>
      <c r="AI92" s="216"/>
      <c r="AJ92" s="217"/>
      <c r="AK92" s="215"/>
      <c r="AL92" s="216"/>
      <c r="AM92" s="217"/>
      <c r="AN92" s="215"/>
      <c r="AO92" s="216"/>
      <c r="AP92" s="217"/>
      <c r="AQ92" s="215"/>
      <c r="AR92" s="216"/>
      <c r="AS92" s="217"/>
      <c r="AT92" s="215"/>
      <c r="AU92" s="216"/>
      <c r="AV92" s="217"/>
      <c r="AW92" s="39"/>
      <c r="AX92" s="39"/>
      <c r="AY92" s="39"/>
      <c r="AZ92" s="39"/>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c r="CC92" s="105"/>
      <c r="CD92" s="105"/>
      <c r="CE92" s="105"/>
      <c r="CF92" s="105"/>
      <c r="CG92" s="105"/>
      <c r="CH92" s="105"/>
      <c r="CI92" s="105"/>
      <c r="CJ92" s="105"/>
      <c r="CK92" s="105"/>
      <c r="CL92" s="105"/>
      <c r="CM92" s="105"/>
      <c r="CN92" s="105"/>
      <c r="CO92" s="105"/>
      <c r="CP92" s="105"/>
      <c r="CQ92" s="105"/>
      <c r="CR92" s="105"/>
      <c r="CS92" s="105"/>
      <c r="CT92" s="105"/>
    </row>
    <row r="93" spans="1:98" s="18" customFormat="1" ht="12.75">
      <c r="A93" s="20"/>
      <c r="B93" s="20"/>
      <c r="C93" s="20"/>
      <c r="D93" s="224">
        <f>SUM(J93+M93+P93+S93+V93+Y93+AB93+AE93+AH93+AK93+AN93+AT93)</f>
        <v>0</v>
      </c>
      <c r="E93" s="224">
        <f>SUM(K93+N93+Q93+T93+W93+Z93+AC93+AF93+AI93+AL93+AO93+AR93+AU93)</f>
        <v>0</v>
      </c>
      <c r="F93" s="224">
        <f>SUM(L93+O93+R93+U93+X93+AA93+AD93+AG93+AJ93+AM93+AP93+AV93)</f>
        <v>0</v>
      </c>
      <c r="G93" s="224">
        <f>SUM(L93+O93+R93+U93+X93+AA93+AD93+AG93+AJ93+AM93+AP93+AS93+AV93)</f>
        <v>0</v>
      </c>
      <c r="H93" s="220" t="s">
        <v>66</v>
      </c>
      <c r="I93" s="209">
        <v>1</v>
      </c>
      <c r="J93" s="205"/>
      <c r="K93" s="206"/>
      <c r="L93" s="208"/>
      <c r="M93" s="205"/>
      <c r="N93" s="206"/>
      <c r="O93" s="208"/>
      <c r="P93" s="205"/>
      <c r="Q93" s="206"/>
      <c r="R93" s="208"/>
      <c r="S93" s="205"/>
      <c r="T93" s="206"/>
      <c r="U93" s="208"/>
      <c r="V93" s="205"/>
      <c r="W93" s="206"/>
      <c r="X93" s="208"/>
      <c r="Y93" s="205"/>
      <c r="Z93" s="206"/>
      <c r="AA93" s="208"/>
      <c r="AB93" s="205"/>
      <c r="AC93" s="206"/>
      <c r="AD93" s="208"/>
      <c r="AE93" s="205"/>
      <c r="AF93" s="206"/>
      <c r="AG93" s="208"/>
      <c r="AH93" s="205"/>
      <c r="AI93" s="206"/>
      <c r="AJ93" s="208"/>
      <c r="AK93" s="205"/>
      <c r="AL93" s="206"/>
      <c r="AM93" s="208"/>
      <c r="AN93" s="205"/>
      <c r="AO93" s="206"/>
      <c r="AP93" s="208"/>
      <c r="AQ93" s="205"/>
      <c r="AR93" s="206"/>
      <c r="AS93" s="208"/>
      <c r="AT93" s="205"/>
      <c r="AU93" s="206"/>
      <c r="AV93" s="208"/>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row>
    <row r="94" spans="4:98" s="226" customFormat="1" ht="13.5" thickBot="1">
      <c r="D94" s="295">
        <f>SUM(J94+M94+P94+S94+V94+Y94+AB94+AE94+AH94+AK94+AN94+AT94)</f>
        <v>0</v>
      </c>
      <c r="E94" s="295">
        <f>SUM(K94+N94+Q94+T94+W94+Z94+AC94+AF94+AI94+AL94+AO94+AR94+AU94)</f>
        <v>0</v>
      </c>
      <c r="F94" s="295">
        <f>SUM(L94+O94+R94+U94+X94+AA94+AD94+AG94+AJ94+AM94+AP94+AV94)</f>
        <v>0</v>
      </c>
      <c r="G94" s="296">
        <f>SUM(L94+O94+R94+U94+X94+AA94+AD94+AG94+AJ94+AM94+AP94+AS94+AV94)</f>
        <v>0</v>
      </c>
      <c r="H94" s="221" t="s">
        <v>67</v>
      </c>
      <c r="I94" s="214">
        <v>1</v>
      </c>
      <c r="J94" s="227">
        <f>($I93*J93)</f>
        <v>0</v>
      </c>
      <c r="K94" s="228">
        <f>($I94*K93)</f>
        <v>0</v>
      </c>
      <c r="L94" s="229">
        <f>SUM($I92*L93)</f>
        <v>0</v>
      </c>
      <c r="M94" s="227">
        <f>($I93*M93)</f>
        <v>0</v>
      </c>
      <c r="N94" s="228">
        <f>($I94*N93)</f>
        <v>0</v>
      </c>
      <c r="O94" s="229">
        <f>SUM($I92*O93)</f>
        <v>0</v>
      </c>
      <c r="P94" s="227">
        <f>($I93*P93)</f>
        <v>0</v>
      </c>
      <c r="Q94" s="228">
        <f>($I94*Q93)</f>
        <v>0</v>
      </c>
      <c r="R94" s="229">
        <f>SUM($I92*R93)</f>
        <v>0</v>
      </c>
      <c r="S94" s="227">
        <f>($I93*S93)</f>
        <v>0</v>
      </c>
      <c r="T94" s="228">
        <f>($I94*T93)</f>
        <v>0</v>
      </c>
      <c r="U94" s="229">
        <f>SUM($I92*U93)</f>
        <v>0</v>
      </c>
      <c r="V94" s="227">
        <f>($I93*V93)</f>
        <v>0</v>
      </c>
      <c r="W94" s="228">
        <f>($I94*W93)</f>
        <v>0</v>
      </c>
      <c r="X94" s="229">
        <f>SUM($I92*X93)</f>
        <v>0</v>
      </c>
      <c r="Y94" s="227">
        <f>($I93*Y93)</f>
        <v>0</v>
      </c>
      <c r="Z94" s="228">
        <f>($I94*Z93)</f>
        <v>0</v>
      </c>
      <c r="AA94" s="229">
        <f>SUM($I92*AA93)</f>
        <v>0</v>
      </c>
      <c r="AB94" s="227">
        <f>($I93*AB93)</f>
        <v>0</v>
      </c>
      <c r="AC94" s="228">
        <f>($I94*AC93)</f>
        <v>0</v>
      </c>
      <c r="AD94" s="229">
        <f>SUM($I92*AD93)</f>
        <v>0</v>
      </c>
      <c r="AE94" s="227">
        <f>($I93*AE93)</f>
        <v>0</v>
      </c>
      <c r="AF94" s="228">
        <f>($I94*AF93)</f>
        <v>0</v>
      </c>
      <c r="AG94" s="229">
        <f>SUM($I92*AG93)</f>
        <v>0</v>
      </c>
      <c r="AH94" s="227">
        <f>($I93*AH93)</f>
        <v>0</v>
      </c>
      <c r="AI94" s="228">
        <f>($I94*AI93)</f>
        <v>0</v>
      </c>
      <c r="AJ94" s="229">
        <f>SUM($I92*AJ93)</f>
        <v>0</v>
      </c>
      <c r="AK94" s="227">
        <f>($I93*AK93)</f>
        <v>0</v>
      </c>
      <c r="AL94" s="228">
        <f>($I94*AL93)</f>
        <v>0</v>
      </c>
      <c r="AM94" s="229">
        <f>SUM($I92*AM93)</f>
        <v>0</v>
      </c>
      <c r="AN94" s="227">
        <f>($I93*AN93)</f>
        <v>0</v>
      </c>
      <c r="AO94" s="228">
        <f>($I94*AO93)</f>
        <v>0</v>
      </c>
      <c r="AP94" s="229">
        <f>SUM($I92*AP93)</f>
        <v>0</v>
      </c>
      <c r="AQ94" s="227">
        <f>($I93*AQ93)</f>
        <v>0</v>
      </c>
      <c r="AR94" s="228">
        <f>($I94*AR93)</f>
        <v>0</v>
      </c>
      <c r="AS94" s="229">
        <f>SUM($I92*AS93)</f>
        <v>0</v>
      </c>
      <c r="AT94" s="227">
        <f>($I93*AT93)</f>
        <v>0</v>
      </c>
      <c r="AU94" s="228">
        <f>($I94*AU93)</f>
        <v>0</v>
      </c>
      <c r="AV94" s="229">
        <f>SUM($I92*AV93)</f>
        <v>0</v>
      </c>
      <c r="AW94" s="27"/>
      <c r="AX94" s="27"/>
      <c r="AY94" s="27"/>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90"/>
      <c r="CK94" s="90"/>
      <c r="CL94" s="90"/>
      <c r="CM94" s="90"/>
      <c r="CN94" s="90"/>
      <c r="CO94" s="90"/>
      <c r="CP94" s="90"/>
      <c r="CQ94" s="90"/>
      <c r="CR94" s="90"/>
      <c r="CS94" s="90"/>
      <c r="CT94" s="90"/>
    </row>
    <row r="95" spans="1:98" s="4" customFormat="1" ht="12.75">
      <c r="A95" s="38"/>
      <c r="B95" s="38"/>
      <c r="C95" s="38"/>
      <c r="D95" s="211"/>
      <c r="E95" s="211"/>
      <c r="F95" s="212"/>
      <c r="G95" s="212"/>
      <c r="H95" s="219" t="s">
        <v>73</v>
      </c>
      <c r="I95" s="210">
        <v>12</v>
      </c>
      <c r="J95" s="215"/>
      <c r="K95" s="216"/>
      <c r="L95" s="217"/>
      <c r="M95" s="215"/>
      <c r="N95" s="216"/>
      <c r="O95" s="217"/>
      <c r="P95" s="215"/>
      <c r="Q95" s="216"/>
      <c r="R95" s="217"/>
      <c r="S95" s="215"/>
      <c r="T95" s="216"/>
      <c r="U95" s="217"/>
      <c r="V95" s="215"/>
      <c r="W95" s="216"/>
      <c r="X95" s="217"/>
      <c r="Y95" s="215"/>
      <c r="Z95" s="216"/>
      <c r="AA95" s="217"/>
      <c r="AB95" s="215"/>
      <c r="AC95" s="216"/>
      <c r="AD95" s="217"/>
      <c r="AE95" s="215"/>
      <c r="AF95" s="216"/>
      <c r="AG95" s="217"/>
      <c r="AH95" s="215"/>
      <c r="AI95" s="216"/>
      <c r="AJ95" s="217"/>
      <c r="AK95" s="215"/>
      <c r="AL95" s="216"/>
      <c r="AM95" s="217"/>
      <c r="AN95" s="215"/>
      <c r="AO95" s="216"/>
      <c r="AP95" s="217"/>
      <c r="AQ95" s="215"/>
      <c r="AR95" s="216"/>
      <c r="AS95" s="217"/>
      <c r="AT95" s="215"/>
      <c r="AU95" s="216"/>
      <c r="AV95" s="217"/>
      <c r="AW95" s="39"/>
      <c r="AX95" s="39"/>
      <c r="AY95" s="39"/>
      <c r="AZ95" s="39"/>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c r="CC95" s="105"/>
      <c r="CD95" s="105"/>
      <c r="CE95" s="105"/>
      <c r="CF95" s="105"/>
      <c r="CG95" s="105"/>
      <c r="CH95" s="105"/>
      <c r="CI95" s="105"/>
      <c r="CJ95" s="105"/>
      <c r="CK95" s="105"/>
      <c r="CL95" s="105"/>
      <c r="CM95" s="105"/>
      <c r="CN95" s="105"/>
      <c r="CO95" s="105"/>
      <c r="CP95" s="105"/>
      <c r="CQ95" s="105"/>
      <c r="CR95" s="105"/>
      <c r="CS95" s="105"/>
      <c r="CT95" s="105"/>
    </row>
    <row r="96" spans="1:98" s="18" customFormat="1" ht="12.75">
      <c r="A96" s="20"/>
      <c r="B96" s="20"/>
      <c r="C96" s="20"/>
      <c r="D96" s="224">
        <f>SUM(J96+M96+P96+S96+V96+Y96+AB96+AE96+AH96+AK96+AN96+AT96)</f>
        <v>0</v>
      </c>
      <c r="E96" s="224">
        <f>SUM(K96+N96+Q96+T96+W96+Z96+AC96+AF96+AI96+AL96+AO96+AR96+AU96)</f>
        <v>0</v>
      </c>
      <c r="F96" s="224">
        <f>SUM(L96+O96+R96+U96+X96+AA96+AD96+AG96+AJ96+AM96+AP96+AV96)</f>
        <v>0</v>
      </c>
      <c r="G96" s="224">
        <f>SUM(L96+O96+R96+U96+X96+AA96+AD96+AG96+AJ96+AM96+AP96+AS96+AV96)</f>
        <v>0</v>
      </c>
      <c r="H96" s="220" t="s">
        <v>66</v>
      </c>
      <c r="I96" s="209">
        <v>1</v>
      </c>
      <c r="J96" s="205"/>
      <c r="K96" s="206"/>
      <c r="L96" s="208"/>
      <c r="M96" s="205"/>
      <c r="N96" s="206"/>
      <c r="O96" s="208"/>
      <c r="P96" s="205"/>
      <c r="Q96" s="206"/>
      <c r="R96" s="208"/>
      <c r="S96" s="205"/>
      <c r="T96" s="206"/>
      <c r="U96" s="208"/>
      <c r="V96" s="205"/>
      <c r="W96" s="206"/>
      <c r="X96" s="208"/>
      <c r="Y96" s="205"/>
      <c r="Z96" s="206"/>
      <c r="AA96" s="208"/>
      <c r="AB96" s="205"/>
      <c r="AC96" s="206"/>
      <c r="AD96" s="208"/>
      <c r="AE96" s="205"/>
      <c r="AF96" s="206"/>
      <c r="AG96" s="208"/>
      <c r="AH96" s="205"/>
      <c r="AI96" s="206"/>
      <c r="AJ96" s="208"/>
      <c r="AK96" s="205"/>
      <c r="AL96" s="206"/>
      <c r="AM96" s="208"/>
      <c r="AN96" s="205"/>
      <c r="AO96" s="206"/>
      <c r="AP96" s="208"/>
      <c r="AQ96" s="205"/>
      <c r="AR96" s="206"/>
      <c r="AS96" s="208"/>
      <c r="AT96" s="205"/>
      <c r="AU96" s="206"/>
      <c r="AV96" s="208"/>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row>
    <row r="97" spans="4:98" s="226" customFormat="1" ht="13.5" thickBot="1">
      <c r="D97" s="295">
        <f>SUM(J97+M97+P97+S97+V97+Y97+AB97+AE97+AH97+AK97+AN97+AT97)</f>
        <v>0</v>
      </c>
      <c r="E97" s="295">
        <f>SUM(K97+N97+Q97+T97+W97+Z97+AC97+AF97+AI97+AL97+AO97+AR97+AU97)</f>
        <v>0</v>
      </c>
      <c r="F97" s="295">
        <f>SUM(L97+O97+R97+U97+X97+AA97+AD97+AG97+AJ97+AM97+AP97+AV97)</f>
        <v>0</v>
      </c>
      <c r="G97" s="296">
        <f>SUM(L97+O97+R97+U97+X97+AA97+AD97+AG97+AJ97+AM97+AP97+AS97+AV97)</f>
        <v>0</v>
      </c>
      <c r="H97" s="221" t="s">
        <v>67</v>
      </c>
      <c r="I97" s="214">
        <v>1</v>
      </c>
      <c r="J97" s="227">
        <f>($I96*J96)</f>
        <v>0</v>
      </c>
      <c r="K97" s="228">
        <f>($I97*K96)</f>
        <v>0</v>
      </c>
      <c r="L97" s="229">
        <f>SUM($I95*L96)</f>
        <v>0</v>
      </c>
      <c r="M97" s="227">
        <f>($I96*M96)</f>
        <v>0</v>
      </c>
      <c r="N97" s="228">
        <f>($I97*N96)</f>
        <v>0</v>
      </c>
      <c r="O97" s="229">
        <f>SUM($I95*O96)</f>
        <v>0</v>
      </c>
      <c r="P97" s="227">
        <f>($I96*P96)</f>
        <v>0</v>
      </c>
      <c r="Q97" s="228">
        <f>($I97*Q96)</f>
        <v>0</v>
      </c>
      <c r="R97" s="229">
        <f>SUM($I95*R96)</f>
        <v>0</v>
      </c>
      <c r="S97" s="227">
        <f>($I96*S96)</f>
        <v>0</v>
      </c>
      <c r="T97" s="228">
        <f>($I97*T96)</f>
        <v>0</v>
      </c>
      <c r="U97" s="229">
        <f>SUM($I95*U96)</f>
        <v>0</v>
      </c>
      <c r="V97" s="227">
        <f>($I96*V96)</f>
        <v>0</v>
      </c>
      <c r="W97" s="228">
        <f>($I97*W96)</f>
        <v>0</v>
      </c>
      <c r="X97" s="229">
        <f>SUM($I95*X96)</f>
        <v>0</v>
      </c>
      <c r="Y97" s="227">
        <f>($I96*Y96)</f>
        <v>0</v>
      </c>
      <c r="Z97" s="228">
        <f>($I97*Z96)</f>
        <v>0</v>
      </c>
      <c r="AA97" s="229">
        <f>SUM($I95*AA96)</f>
        <v>0</v>
      </c>
      <c r="AB97" s="227">
        <f>($I96*AB96)</f>
        <v>0</v>
      </c>
      <c r="AC97" s="228">
        <f>($I97*AC96)</f>
        <v>0</v>
      </c>
      <c r="AD97" s="229">
        <f>SUM($I95*AD96)</f>
        <v>0</v>
      </c>
      <c r="AE97" s="227">
        <f>($I96*AE96)</f>
        <v>0</v>
      </c>
      <c r="AF97" s="228">
        <f>($I97*AF96)</f>
        <v>0</v>
      </c>
      <c r="AG97" s="229">
        <f>SUM($I95*AG96)</f>
        <v>0</v>
      </c>
      <c r="AH97" s="227">
        <f>($I96*AH96)</f>
        <v>0</v>
      </c>
      <c r="AI97" s="228">
        <f>($I97*AI96)</f>
        <v>0</v>
      </c>
      <c r="AJ97" s="229">
        <f>SUM($I95*AJ96)</f>
        <v>0</v>
      </c>
      <c r="AK97" s="227">
        <f>($I96*AK96)</f>
        <v>0</v>
      </c>
      <c r="AL97" s="228">
        <f>($I97*AL96)</f>
        <v>0</v>
      </c>
      <c r="AM97" s="229">
        <f>SUM($I95*AM96)</f>
        <v>0</v>
      </c>
      <c r="AN97" s="227">
        <f>($I96*AN96)</f>
        <v>0</v>
      </c>
      <c r="AO97" s="228">
        <f>($I97*AO96)</f>
        <v>0</v>
      </c>
      <c r="AP97" s="229">
        <f>SUM($I95*AP96)</f>
        <v>0</v>
      </c>
      <c r="AQ97" s="227">
        <f>($I96*AQ96)</f>
        <v>0</v>
      </c>
      <c r="AR97" s="228">
        <f>($I97*AR96)</f>
        <v>0</v>
      </c>
      <c r="AS97" s="229">
        <f>SUM($I95*AS96)</f>
        <v>0</v>
      </c>
      <c r="AT97" s="227">
        <f>($I96*AT96)</f>
        <v>0</v>
      </c>
      <c r="AU97" s="228">
        <f>($I97*AU96)</f>
        <v>0</v>
      </c>
      <c r="AV97" s="229">
        <f>SUM($I95*AV96)</f>
        <v>0</v>
      </c>
      <c r="AW97" s="27"/>
      <c r="AX97" s="27"/>
      <c r="AY97" s="27"/>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90"/>
      <c r="CK97" s="90"/>
      <c r="CL97" s="90"/>
      <c r="CM97" s="90"/>
      <c r="CN97" s="90"/>
      <c r="CO97" s="90"/>
      <c r="CP97" s="90"/>
      <c r="CQ97" s="90"/>
      <c r="CR97" s="90"/>
      <c r="CS97" s="90"/>
      <c r="CT97" s="90"/>
    </row>
    <row r="98" spans="1:98" s="4" customFormat="1" ht="12.75">
      <c r="A98" s="38"/>
      <c r="B98" s="38"/>
      <c r="C98" s="38"/>
      <c r="D98" s="211"/>
      <c r="E98" s="211"/>
      <c r="F98" s="212"/>
      <c r="G98" s="212"/>
      <c r="H98" s="219" t="s">
        <v>73</v>
      </c>
      <c r="I98" s="210">
        <v>12</v>
      </c>
      <c r="J98" s="215"/>
      <c r="K98" s="216"/>
      <c r="L98" s="217"/>
      <c r="M98" s="215"/>
      <c r="N98" s="216"/>
      <c r="O98" s="217"/>
      <c r="P98" s="215"/>
      <c r="Q98" s="216"/>
      <c r="R98" s="217"/>
      <c r="S98" s="215"/>
      <c r="T98" s="216"/>
      <c r="U98" s="217"/>
      <c r="V98" s="215"/>
      <c r="W98" s="216"/>
      <c r="X98" s="217"/>
      <c r="Y98" s="215"/>
      <c r="Z98" s="216"/>
      <c r="AA98" s="217"/>
      <c r="AB98" s="215"/>
      <c r="AC98" s="216"/>
      <c r="AD98" s="217"/>
      <c r="AE98" s="215"/>
      <c r="AF98" s="216"/>
      <c r="AG98" s="217"/>
      <c r="AH98" s="215"/>
      <c r="AI98" s="216"/>
      <c r="AJ98" s="217"/>
      <c r="AK98" s="215"/>
      <c r="AL98" s="216"/>
      <c r="AM98" s="217"/>
      <c r="AN98" s="215"/>
      <c r="AO98" s="216"/>
      <c r="AP98" s="217"/>
      <c r="AQ98" s="215"/>
      <c r="AR98" s="216"/>
      <c r="AS98" s="217"/>
      <c r="AT98" s="215"/>
      <c r="AU98" s="216"/>
      <c r="AV98" s="217"/>
      <c r="AW98" s="39"/>
      <c r="AX98" s="39"/>
      <c r="AY98" s="39"/>
      <c r="AZ98" s="39"/>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105"/>
      <c r="CB98" s="105"/>
      <c r="CC98" s="105"/>
      <c r="CD98" s="105"/>
      <c r="CE98" s="105"/>
      <c r="CF98" s="105"/>
      <c r="CG98" s="105"/>
      <c r="CH98" s="105"/>
      <c r="CI98" s="105"/>
      <c r="CJ98" s="105"/>
      <c r="CK98" s="105"/>
      <c r="CL98" s="105"/>
      <c r="CM98" s="105"/>
      <c r="CN98" s="105"/>
      <c r="CO98" s="105"/>
      <c r="CP98" s="105"/>
      <c r="CQ98" s="105"/>
      <c r="CR98" s="105"/>
      <c r="CS98" s="105"/>
      <c r="CT98" s="105"/>
    </row>
    <row r="99" spans="1:98" s="18" customFormat="1" ht="12.75">
      <c r="A99" s="20"/>
      <c r="B99" s="20"/>
      <c r="C99" s="20"/>
      <c r="D99" s="224">
        <f>SUM(J99+M99+P99+S99+V99+Y99+AB99+AE99+AH99+AK99+AN99+AT99)</f>
        <v>0</v>
      </c>
      <c r="E99" s="224">
        <f>SUM(K99+N99+Q99+T99+W99+Z99+AC99+AF99+AI99+AL99+AO99+AR99+AU99)</f>
        <v>0</v>
      </c>
      <c r="F99" s="224">
        <f>SUM(L99+O99+R99+U99+X99+AA99+AD99+AG99+AJ99+AM99+AP99+AV99)</f>
        <v>0</v>
      </c>
      <c r="G99" s="224">
        <f>SUM(L99+O99+R99+U99+X99+AA99+AD99+AG99+AJ99+AM99+AP99+AS99+AV99)</f>
        <v>0</v>
      </c>
      <c r="H99" s="220" t="s">
        <v>66</v>
      </c>
      <c r="I99" s="209">
        <v>1</v>
      </c>
      <c r="J99" s="205"/>
      <c r="K99" s="206"/>
      <c r="L99" s="208"/>
      <c r="M99" s="205"/>
      <c r="N99" s="206"/>
      <c r="O99" s="208"/>
      <c r="P99" s="205"/>
      <c r="Q99" s="206"/>
      <c r="R99" s="208"/>
      <c r="S99" s="205"/>
      <c r="T99" s="206"/>
      <c r="U99" s="208"/>
      <c r="V99" s="205"/>
      <c r="W99" s="206"/>
      <c r="X99" s="208"/>
      <c r="Y99" s="205"/>
      <c r="Z99" s="206"/>
      <c r="AA99" s="208"/>
      <c r="AB99" s="205"/>
      <c r="AC99" s="206"/>
      <c r="AD99" s="208"/>
      <c r="AE99" s="205"/>
      <c r="AF99" s="206"/>
      <c r="AG99" s="208"/>
      <c r="AH99" s="205"/>
      <c r="AI99" s="206"/>
      <c r="AJ99" s="208"/>
      <c r="AK99" s="205"/>
      <c r="AL99" s="206"/>
      <c r="AM99" s="208"/>
      <c r="AN99" s="205"/>
      <c r="AO99" s="206"/>
      <c r="AP99" s="208"/>
      <c r="AQ99" s="205"/>
      <c r="AR99" s="206"/>
      <c r="AS99" s="208"/>
      <c r="AT99" s="205"/>
      <c r="AU99" s="206"/>
      <c r="AV99" s="208"/>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row>
    <row r="100" spans="4:98" s="226" customFormat="1" ht="13.5" thickBot="1">
      <c r="D100" s="295">
        <f>SUM(J100+M100+P100+S100+V100+Y100+AB100+AE100+AH100+AK100+AN100+AT100)</f>
        <v>0</v>
      </c>
      <c r="E100" s="295">
        <f>SUM(K100+N100+Q100+T100+W100+Z100+AC100+AF100+AI100+AL100+AO100+AR100+AU100)</f>
        <v>0</v>
      </c>
      <c r="F100" s="295">
        <f>SUM(L100+O100+R100+U100+X100+AA100+AD100+AG100+AJ100+AM100+AP100+AV100)</f>
        <v>0</v>
      </c>
      <c r="G100" s="296">
        <f>SUM(L100+O100+R100+U100+X100+AA100+AD100+AG100+AJ100+AM100+AP100+AS100+AV100)</f>
        <v>0</v>
      </c>
      <c r="H100" s="221" t="s">
        <v>67</v>
      </c>
      <c r="I100" s="214">
        <v>1</v>
      </c>
      <c r="J100" s="227">
        <f>($I99*J99)</f>
        <v>0</v>
      </c>
      <c r="K100" s="228">
        <f>($I100*K99)</f>
        <v>0</v>
      </c>
      <c r="L100" s="229">
        <f>SUM($I98*L99)</f>
        <v>0</v>
      </c>
      <c r="M100" s="227">
        <f>($I99*M99)</f>
        <v>0</v>
      </c>
      <c r="N100" s="228">
        <f>($I100*N99)</f>
        <v>0</v>
      </c>
      <c r="O100" s="229">
        <f>SUM($I98*O99)</f>
        <v>0</v>
      </c>
      <c r="P100" s="227">
        <f>($I99*P99)</f>
        <v>0</v>
      </c>
      <c r="Q100" s="228">
        <f>($I100*Q99)</f>
        <v>0</v>
      </c>
      <c r="R100" s="229">
        <f>SUM($I98*R99)</f>
        <v>0</v>
      </c>
      <c r="S100" s="227">
        <f>($I99*S99)</f>
        <v>0</v>
      </c>
      <c r="T100" s="228">
        <f>($I100*T99)</f>
        <v>0</v>
      </c>
      <c r="U100" s="229">
        <f>SUM($I98*U99)</f>
        <v>0</v>
      </c>
      <c r="V100" s="227">
        <f>($I99*V99)</f>
        <v>0</v>
      </c>
      <c r="W100" s="228">
        <f>($I100*W99)</f>
        <v>0</v>
      </c>
      <c r="X100" s="229">
        <f>SUM($I98*X99)</f>
        <v>0</v>
      </c>
      <c r="Y100" s="227">
        <f>($I99*Y99)</f>
        <v>0</v>
      </c>
      <c r="Z100" s="228">
        <f>($I100*Z99)</f>
        <v>0</v>
      </c>
      <c r="AA100" s="229">
        <f>SUM($I98*AA99)</f>
        <v>0</v>
      </c>
      <c r="AB100" s="227">
        <f>($I99*AB99)</f>
        <v>0</v>
      </c>
      <c r="AC100" s="228">
        <f>($I100*AC99)</f>
        <v>0</v>
      </c>
      <c r="AD100" s="229">
        <f>SUM($I98*AD99)</f>
        <v>0</v>
      </c>
      <c r="AE100" s="227">
        <f>($I99*AE99)</f>
        <v>0</v>
      </c>
      <c r="AF100" s="228">
        <f>($I100*AF99)</f>
        <v>0</v>
      </c>
      <c r="AG100" s="229">
        <f>SUM($I98*AG99)</f>
        <v>0</v>
      </c>
      <c r="AH100" s="227">
        <f>($I99*AH99)</f>
        <v>0</v>
      </c>
      <c r="AI100" s="228">
        <f>($I100*AI99)</f>
        <v>0</v>
      </c>
      <c r="AJ100" s="229">
        <f>SUM($I98*AJ99)</f>
        <v>0</v>
      </c>
      <c r="AK100" s="227">
        <f>($I99*AK99)</f>
        <v>0</v>
      </c>
      <c r="AL100" s="228">
        <f>($I100*AL99)</f>
        <v>0</v>
      </c>
      <c r="AM100" s="229">
        <f>SUM($I98*AM99)</f>
        <v>0</v>
      </c>
      <c r="AN100" s="227">
        <f>($I99*AN99)</f>
        <v>0</v>
      </c>
      <c r="AO100" s="228">
        <f>($I100*AO99)</f>
        <v>0</v>
      </c>
      <c r="AP100" s="229">
        <f>SUM($I98*AP99)</f>
        <v>0</v>
      </c>
      <c r="AQ100" s="227">
        <f>($I99*AQ99)</f>
        <v>0</v>
      </c>
      <c r="AR100" s="228">
        <f>($I100*AR99)</f>
        <v>0</v>
      </c>
      <c r="AS100" s="229">
        <f>SUM($I98*AS99)</f>
        <v>0</v>
      </c>
      <c r="AT100" s="227">
        <f>($I99*AT99)</f>
        <v>0</v>
      </c>
      <c r="AU100" s="228">
        <f>($I100*AU99)</f>
        <v>0</v>
      </c>
      <c r="AV100" s="229">
        <f>SUM($I98*AV99)</f>
        <v>0</v>
      </c>
      <c r="AW100" s="27"/>
      <c r="AX100" s="27"/>
      <c r="AY100" s="27"/>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c r="CO100" s="90"/>
      <c r="CP100" s="90"/>
      <c r="CQ100" s="90"/>
      <c r="CR100" s="90"/>
      <c r="CS100" s="90"/>
      <c r="CT100" s="90"/>
    </row>
    <row r="101" spans="1:98" s="4" customFormat="1" ht="12.75">
      <c r="A101" s="38"/>
      <c r="B101" s="38"/>
      <c r="C101" s="38"/>
      <c r="D101" s="211"/>
      <c r="E101" s="211"/>
      <c r="F101" s="212"/>
      <c r="G101" s="212"/>
      <c r="H101" s="219" t="s">
        <v>73</v>
      </c>
      <c r="I101" s="210">
        <v>12</v>
      </c>
      <c r="J101" s="215"/>
      <c r="K101" s="216"/>
      <c r="L101" s="217"/>
      <c r="M101" s="215"/>
      <c r="N101" s="216"/>
      <c r="O101" s="217"/>
      <c r="P101" s="215"/>
      <c r="Q101" s="216"/>
      <c r="R101" s="217"/>
      <c r="S101" s="215"/>
      <c r="T101" s="216"/>
      <c r="U101" s="217"/>
      <c r="V101" s="215"/>
      <c r="W101" s="216"/>
      <c r="X101" s="217"/>
      <c r="Y101" s="215"/>
      <c r="Z101" s="216"/>
      <c r="AA101" s="217"/>
      <c r="AB101" s="215"/>
      <c r="AC101" s="216"/>
      <c r="AD101" s="217"/>
      <c r="AE101" s="215"/>
      <c r="AF101" s="216"/>
      <c r="AG101" s="217"/>
      <c r="AH101" s="215"/>
      <c r="AI101" s="216"/>
      <c r="AJ101" s="217"/>
      <c r="AK101" s="215"/>
      <c r="AL101" s="216"/>
      <c r="AM101" s="217"/>
      <c r="AN101" s="215"/>
      <c r="AO101" s="216"/>
      <c r="AP101" s="217"/>
      <c r="AQ101" s="215"/>
      <c r="AR101" s="216"/>
      <c r="AS101" s="217"/>
      <c r="AT101" s="215"/>
      <c r="AU101" s="216"/>
      <c r="AV101" s="217"/>
      <c r="AW101" s="39"/>
      <c r="AX101" s="39"/>
      <c r="AY101" s="39"/>
      <c r="AZ101" s="39"/>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105"/>
      <c r="CH101" s="105"/>
      <c r="CI101" s="105"/>
      <c r="CJ101" s="105"/>
      <c r="CK101" s="105"/>
      <c r="CL101" s="105"/>
      <c r="CM101" s="105"/>
      <c r="CN101" s="105"/>
      <c r="CO101" s="105"/>
      <c r="CP101" s="105"/>
      <c r="CQ101" s="105"/>
      <c r="CR101" s="105"/>
      <c r="CS101" s="105"/>
      <c r="CT101" s="105"/>
    </row>
    <row r="102" spans="1:98" s="18" customFormat="1" ht="12.75">
      <c r="A102" s="20"/>
      <c r="B102" s="20"/>
      <c r="C102" s="20"/>
      <c r="D102" s="224">
        <f>SUM(J102+M102+P102+S102+V102+Y102+AB102+AE102+AH102+AK102+AN102+AT102)</f>
        <v>0</v>
      </c>
      <c r="E102" s="224">
        <f>SUM(K102+N102+Q102+T102+W102+Z102+AC102+AF102+AI102+AL102+AO102+AR102+AU102)</f>
        <v>0</v>
      </c>
      <c r="F102" s="224">
        <f>SUM(L102+O102+R102+U102+X102+AA102+AD102+AG102+AJ102+AM102+AP102+AV102)</f>
        <v>0</v>
      </c>
      <c r="G102" s="224">
        <f>SUM(L102+O102+R102+U102+X102+AA102+AD102+AG102+AJ102+AM102+AP102+AS102+AV102)</f>
        <v>0</v>
      </c>
      <c r="H102" s="220" t="s">
        <v>66</v>
      </c>
      <c r="I102" s="209">
        <v>1</v>
      </c>
      <c r="J102" s="205"/>
      <c r="K102" s="206"/>
      <c r="L102" s="208"/>
      <c r="M102" s="205"/>
      <c r="N102" s="206"/>
      <c r="O102" s="208"/>
      <c r="P102" s="205"/>
      <c r="Q102" s="206"/>
      <c r="R102" s="208"/>
      <c r="S102" s="205"/>
      <c r="T102" s="206"/>
      <c r="U102" s="208"/>
      <c r="V102" s="205"/>
      <c r="W102" s="206"/>
      <c r="X102" s="208"/>
      <c r="Y102" s="205"/>
      <c r="Z102" s="206"/>
      <c r="AA102" s="208"/>
      <c r="AB102" s="205"/>
      <c r="AC102" s="206"/>
      <c r="AD102" s="208"/>
      <c r="AE102" s="205"/>
      <c r="AF102" s="206"/>
      <c r="AG102" s="208"/>
      <c r="AH102" s="205"/>
      <c r="AI102" s="206"/>
      <c r="AJ102" s="208"/>
      <c r="AK102" s="205"/>
      <c r="AL102" s="206"/>
      <c r="AM102" s="208"/>
      <c r="AN102" s="205"/>
      <c r="AO102" s="206"/>
      <c r="AP102" s="208"/>
      <c r="AQ102" s="205"/>
      <c r="AR102" s="206"/>
      <c r="AS102" s="208"/>
      <c r="AT102" s="205"/>
      <c r="AU102" s="206"/>
      <c r="AV102" s="208"/>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row>
    <row r="103" spans="4:98" s="226" customFormat="1" ht="13.5" thickBot="1">
      <c r="D103" s="295">
        <f>SUM(J103+M103+P103+S103+V103+Y103+AB103+AE103+AH103+AK103+AN103+AT103)</f>
        <v>0</v>
      </c>
      <c r="E103" s="295">
        <f>SUM(K103+N103+Q103+T103+W103+Z103+AC103+AF103+AI103+AL103+AO103+AR103+AU103)</f>
        <v>0</v>
      </c>
      <c r="F103" s="295">
        <f>SUM(L103+O103+R103+U103+X103+AA103+AD103+AG103+AJ103+AM103+AP103+AV103)</f>
        <v>0</v>
      </c>
      <c r="G103" s="296">
        <f>SUM(L103+O103+R103+U103+X103+AA103+AD103+AG103+AJ103+AM103+AP103+AS103+AV103)</f>
        <v>0</v>
      </c>
      <c r="H103" s="221" t="s">
        <v>67</v>
      </c>
      <c r="I103" s="214">
        <v>1</v>
      </c>
      <c r="J103" s="227">
        <f>($I102*J102)</f>
        <v>0</v>
      </c>
      <c r="K103" s="228">
        <f>($I103*K102)</f>
        <v>0</v>
      </c>
      <c r="L103" s="229">
        <f>SUM($I101*L102)</f>
        <v>0</v>
      </c>
      <c r="M103" s="227">
        <f>($I102*M102)</f>
        <v>0</v>
      </c>
      <c r="N103" s="228">
        <f>($I103*N102)</f>
        <v>0</v>
      </c>
      <c r="O103" s="229">
        <f>SUM($I101*O102)</f>
        <v>0</v>
      </c>
      <c r="P103" s="227">
        <f>($I102*P102)</f>
        <v>0</v>
      </c>
      <c r="Q103" s="228">
        <f>($I103*Q102)</f>
        <v>0</v>
      </c>
      <c r="R103" s="229">
        <f>SUM($I101*R102)</f>
        <v>0</v>
      </c>
      <c r="S103" s="227">
        <f>($I102*S102)</f>
        <v>0</v>
      </c>
      <c r="T103" s="228">
        <f>($I103*T102)</f>
        <v>0</v>
      </c>
      <c r="U103" s="229">
        <f>SUM($I101*U102)</f>
        <v>0</v>
      </c>
      <c r="V103" s="227">
        <f>($I102*V102)</f>
        <v>0</v>
      </c>
      <c r="W103" s="228">
        <f>($I103*W102)</f>
        <v>0</v>
      </c>
      <c r="X103" s="229">
        <f>SUM($I101*X102)</f>
        <v>0</v>
      </c>
      <c r="Y103" s="227">
        <f>($I102*Y102)</f>
        <v>0</v>
      </c>
      <c r="Z103" s="228">
        <f>($I103*Z102)</f>
        <v>0</v>
      </c>
      <c r="AA103" s="229">
        <f>SUM($I101*AA102)</f>
        <v>0</v>
      </c>
      <c r="AB103" s="227">
        <f>($I102*AB102)</f>
        <v>0</v>
      </c>
      <c r="AC103" s="228">
        <f>($I103*AC102)</f>
        <v>0</v>
      </c>
      <c r="AD103" s="229">
        <f>SUM($I101*AD102)</f>
        <v>0</v>
      </c>
      <c r="AE103" s="227">
        <f>($I102*AE102)</f>
        <v>0</v>
      </c>
      <c r="AF103" s="228">
        <f>($I103*AF102)</f>
        <v>0</v>
      </c>
      <c r="AG103" s="229">
        <f>SUM($I101*AG102)</f>
        <v>0</v>
      </c>
      <c r="AH103" s="227">
        <f>($I102*AH102)</f>
        <v>0</v>
      </c>
      <c r="AI103" s="228">
        <f>($I103*AI102)</f>
        <v>0</v>
      </c>
      <c r="AJ103" s="229">
        <f>SUM($I101*AJ102)</f>
        <v>0</v>
      </c>
      <c r="AK103" s="227">
        <f>($I102*AK102)</f>
        <v>0</v>
      </c>
      <c r="AL103" s="228">
        <f>($I103*AL102)</f>
        <v>0</v>
      </c>
      <c r="AM103" s="229">
        <f>SUM($I101*AM102)</f>
        <v>0</v>
      </c>
      <c r="AN103" s="227">
        <f>($I102*AN102)</f>
        <v>0</v>
      </c>
      <c r="AO103" s="228">
        <f>($I103*AO102)</f>
        <v>0</v>
      </c>
      <c r="AP103" s="229">
        <f>SUM($I101*AP102)</f>
        <v>0</v>
      </c>
      <c r="AQ103" s="227">
        <f>($I102*AQ102)</f>
        <v>0</v>
      </c>
      <c r="AR103" s="228">
        <f>($I103*AR102)</f>
        <v>0</v>
      </c>
      <c r="AS103" s="229">
        <f>SUM($I101*AS102)</f>
        <v>0</v>
      </c>
      <c r="AT103" s="227">
        <f>($I102*AT102)</f>
        <v>0</v>
      </c>
      <c r="AU103" s="228">
        <f>($I103*AU102)</f>
        <v>0</v>
      </c>
      <c r="AV103" s="229">
        <f>SUM($I101*AV102)</f>
        <v>0</v>
      </c>
      <c r="AW103" s="27"/>
      <c r="AX103" s="27"/>
      <c r="AY103" s="27"/>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c r="CS103" s="90"/>
      <c r="CT103" s="90"/>
    </row>
    <row r="104" spans="1:98" s="4" customFormat="1" ht="12.75">
      <c r="A104" s="38"/>
      <c r="B104" s="38"/>
      <c r="C104" s="38"/>
      <c r="D104" s="211"/>
      <c r="E104" s="211"/>
      <c r="F104" s="212"/>
      <c r="G104" s="212"/>
      <c r="H104" s="219" t="s">
        <v>73</v>
      </c>
      <c r="I104" s="210">
        <v>12</v>
      </c>
      <c r="J104" s="215"/>
      <c r="K104" s="216"/>
      <c r="L104" s="217"/>
      <c r="M104" s="215"/>
      <c r="N104" s="216"/>
      <c r="O104" s="217"/>
      <c r="P104" s="215"/>
      <c r="Q104" s="216"/>
      <c r="R104" s="217"/>
      <c r="S104" s="215"/>
      <c r="T104" s="216"/>
      <c r="U104" s="217"/>
      <c r="V104" s="215"/>
      <c r="W104" s="216"/>
      <c r="X104" s="217"/>
      <c r="Y104" s="215"/>
      <c r="Z104" s="216"/>
      <c r="AA104" s="217"/>
      <c r="AB104" s="215"/>
      <c r="AC104" s="216"/>
      <c r="AD104" s="217"/>
      <c r="AE104" s="215"/>
      <c r="AF104" s="216"/>
      <c r="AG104" s="217"/>
      <c r="AH104" s="215"/>
      <c r="AI104" s="216"/>
      <c r="AJ104" s="217"/>
      <c r="AK104" s="215"/>
      <c r="AL104" s="216"/>
      <c r="AM104" s="217"/>
      <c r="AN104" s="215"/>
      <c r="AO104" s="216"/>
      <c r="AP104" s="217"/>
      <c r="AQ104" s="215"/>
      <c r="AR104" s="216"/>
      <c r="AS104" s="217"/>
      <c r="AT104" s="215"/>
      <c r="AU104" s="216"/>
      <c r="AV104" s="217"/>
      <c r="AW104" s="39"/>
      <c r="AX104" s="39"/>
      <c r="AY104" s="39"/>
      <c r="AZ104" s="39"/>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row>
    <row r="105" spans="1:98" s="18" customFormat="1" ht="12.75">
      <c r="A105" s="20"/>
      <c r="B105" s="20"/>
      <c r="C105" s="20"/>
      <c r="D105" s="224">
        <f>SUM(J105+M105+P105+S105+V105+Y105+AB105+AE105+AH105+AK105+AN105+AT105)</f>
        <v>0</v>
      </c>
      <c r="E105" s="224">
        <f>SUM(K105+N105+Q105+T105+W105+Z105+AC105+AF105+AI105+AL105+AO105+AR105+AU105)</f>
        <v>0</v>
      </c>
      <c r="F105" s="224">
        <f>SUM(L105+O105+R105+U105+X105+AA105+AD105+AG105+AJ105+AM105+AP105+AV105)</f>
        <v>0</v>
      </c>
      <c r="G105" s="224">
        <f>SUM(L105+O105+R105+U105+X105+AA105+AD105+AG105+AJ105+AM105+AP105+AS105+AV105)</f>
        <v>0</v>
      </c>
      <c r="H105" s="220" t="s">
        <v>66</v>
      </c>
      <c r="I105" s="209">
        <v>1</v>
      </c>
      <c r="J105" s="205"/>
      <c r="K105" s="206"/>
      <c r="L105" s="208"/>
      <c r="M105" s="205"/>
      <c r="N105" s="206"/>
      <c r="O105" s="208"/>
      <c r="P105" s="205"/>
      <c r="Q105" s="206"/>
      <c r="R105" s="208"/>
      <c r="S105" s="205"/>
      <c r="T105" s="206"/>
      <c r="U105" s="208"/>
      <c r="V105" s="205"/>
      <c r="W105" s="206"/>
      <c r="X105" s="208"/>
      <c r="Y105" s="205"/>
      <c r="Z105" s="206"/>
      <c r="AA105" s="208"/>
      <c r="AB105" s="205"/>
      <c r="AC105" s="206"/>
      <c r="AD105" s="208"/>
      <c r="AE105" s="205"/>
      <c r="AF105" s="206"/>
      <c r="AG105" s="208"/>
      <c r="AH105" s="205"/>
      <c r="AI105" s="206"/>
      <c r="AJ105" s="208"/>
      <c r="AK105" s="205"/>
      <c r="AL105" s="206"/>
      <c r="AM105" s="208"/>
      <c r="AN105" s="205"/>
      <c r="AO105" s="206"/>
      <c r="AP105" s="208"/>
      <c r="AQ105" s="205"/>
      <c r="AR105" s="206"/>
      <c r="AS105" s="208"/>
      <c r="AT105" s="205"/>
      <c r="AU105" s="206"/>
      <c r="AV105" s="208"/>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row>
    <row r="106" spans="4:98" s="226" customFormat="1" ht="13.5" thickBot="1">
      <c r="D106" s="295">
        <f>SUM(J106+M106+P106+S106+V106+Y106+AB106+AE106+AH106+AK106+AN106+AT106)</f>
        <v>0</v>
      </c>
      <c r="E106" s="295">
        <f>SUM(K106+N106+Q106+T106+W106+Z106+AC106+AF106+AI106+AL106+AO106+AR106+AU106)</f>
        <v>0</v>
      </c>
      <c r="F106" s="295">
        <f>SUM(L106+O106+R106+U106+X106+AA106+AD106+AG106+AJ106+AM106+AP106+AV106)</f>
        <v>0</v>
      </c>
      <c r="G106" s="296">
        <f>SUM(L106+O106+R106+U106+X106+AA106+AD106+AG106+AJ106+AM106+AP106+AS106+AV106)</f>
        <v>0</v>
      </c>
      <c r="H106" s="221" t="s">
        <v>67</v>
      </c>
      <c r="I106" s="214">
        <v>1</v>
      </c>
      <c r="J106" s="227">
        <f>($I105*J105)</f>
        <v>0</v>
      </c>
      <c r="K106" s="228">
        <f>($I106*K105)</f>
        <v>0</v>
      </c>
      <c r="L106" s="229">
        <f>SUM($I104*L105)</f>
        <v>0</v>
      </c>
      <c r="M106" s="227">
        <f>($I105*M105)</f>
        <v>0</v>
      </c>
      <c r="N106" s="228">
        <f>($I106*N105)</f>
        <v>0</v>
      </c>
      <c r="O106" s="229">
        <f>SUM($I104*O105)</f>
        <v>0</v>
      </c>
      <c r="P106" s="227">
        <f>($I105*P105)</f>
        <v>0</v>
      </c>
      <c r="Q106" s="228">
        <f>($I106*Q105)</f>
        <v>0</v>
      </c>
      <c r="R106" s="229">
        <f>SUM($I104*R105)</f>
        <v>0</v>
      </c>
      <c r="S106" s="227">
        <f>($I105*S105)</f>
        <v>0</v>
      </c>
      <c r="T106" s="228">
        <f>($I106*T105)</f>
        <v>0</v>
      </c>
      <c r="U106" s="229">
        <f>SUM($I104*U105)</f>
        <v>0</v>
      </c>
      <c r="V106" s="227">
        <f>($I105*V105)</f>
        <v>0</v>
      </c>
      <c r="W106" s="228">
        <f>($I106*W105)</f>
        <v>0</v>
      </c>
      <c r="X106" s="229">
        <f>SUM($I104*X105)</f>
        <v>0</v>
      </c>
      <c r="Y106" s="227">
        <f>($I105*Y105)</f>
        <v>0</v>
      </c>
      <c r="Z106" s="228">
        <f>($I106*Z105)</f>
        <v>0</v>
      </c>
      <c r="AA106" s="229">
        <f>SUM($I104*AA105)</f>
        <v>0</v>
      </c>
      <c r="AB106" s="227">
        <f>($I105*AB105)</f>
        <v>0</v>
      </c>
      <c r="AC106" s="228">
        <f>($I106*AC105)</f>
        <v>0</v>
      </c>
      <c r="AD106" s="229">
        <f>SUM($I104*AD105)</f>
        <v>0</v>
      </c>
      <c r="AE106" s="227">
        <f>($I105*AE105)</f>
        <v>0</v>
      </c>
      <c r="AF106" s="228">
        <f>($I106*AF105)</f>
        <v>0</v>
      </c>
      <c r="AG106" s="229">
        <f>SUM($I104*AG105)</f>
        <v>0</v>
      </c>
      <c r="AH106" s="227">
        <f>($I105*AH105)</f>
        <v>0</v>
      </c>
      <c r="AI106" s="228">
        <f>($I106*AI105)</f>
        <v>0</v>
      </c>
      <c r="AJ106" s="229">
        <f>SUM($I104*AJ105)</f>
        <v>0</v>
      </c>
      <c r="AK106" s="227">
        <f>($I105*AK105)</f>
        <v>0</v>
      </c>
      <c r="AL106" s="228">
        <f>($I106*AL105)</f>
        <v>0</v>
      </c>
      <c r="AM106" s="229">
        <f>SUM($I104*AM105)</f>
        <v>0</v>
      </c>
      <c r="AN106" s="227">
        <f>($I105*AN105)</f>
        <v>0</v>
      </c>
      <c r="AO106" s="228">
        <f>($I106*AO105)</f>
        <v>0</v>
      </c>
      <c r="AP106" s="229">
        <f>SUM($I104*AP105)</f>
        <v>0</v>
      </c>
      <c r="AQ106" s="227">
        <f>($I105*AQ105)</f>
        <v>0</v>
      </c>
      <c r="AR106" s="228">
        <f>($I106*AR105)</f>
        <v>0</v>
      </c>
      <c r="AS106" s="229">
        <f>SUM($I104*AS105)</f>
        <v>0</v>
      </c>
      <c r="AT106" s="227">
        <f>($I105*AT105)</f>
        <v>0</v>
      </c>
      <c r="AU106" s="228">
        <f>($I106*AU105)</f>
        <v>0</v>
      </c>
      <c r="AV106" s="229">
        <f>SUM($I104*AV105)</f>
        <v>0</v>
      </c>
      <c r="AW106" s="27"/>
      <c r="AX106" s="27"/>
      <c r="AY106" s="27"/>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row>
    <row r="107" spans="1:98" s="4" customFormat="1" ht="12.75">
      <c r="A107" s="38"/>
      <c r="B107" s="38"/>
      <c r="C107" s="38"/>
      <c r="D107" s="211"/>
      <c r="E107" s="211"/>
      <c r="F107" s="212"/>
      <c r="G107" s="212"/>
      <c r="H107" s="219" t="s">
        <v>73</v>
      </c>
      <c r="I107" s="210">
        <v>12</v>
      </c>
      <c r="J107" s="215"/>
      <c r="K107" s="216"/>
      <c r="L107" s="217"/>
      <c r="M107" s="215"/>
      <c r="N107" s="216"/>
      <c r="O107" s="217"/>
      <c r="P107" s="215"/>
      <c r="Q107" s="216"/>
      <c r="R107" s="217"/>
      <c r="S107" s="215"/>
      <c r="T107" s="216"/>
      <c r="U107" s="217"/>
      <c r="V107" s="215"/>
      <c r="W107" s="216"/>
      <c r="X107" s="217"/>
      <c r="Y107" s="215"/>
      <c r="Z107" s="216"/>
      <c r="AA107" s="217"/>
      <c r="AB107" s="215"/>
      <c r="AC107" s="216"/>
      <c r="AD107" s="217"/>
      <c r="AE107" s="215"/>
      <c r="AF107" s="216"/>
      <c r="AG107" s="217"/>
      <c r="AH107" s="215"/>
      <c r="AI107" s="216"/>
      <c r="AJ107" s="217"/>
      <c r="AK107" s="215"/>
      <c r="AL107" s="216"/>
      <c r="AM107" s="217"/>
      <c r="AN107" s="215"/>
      <c r="AO107" s="216"/>
      <c r="AP107" s="217"/>
      <c r="AQ107" s="215"/>
      <c r="AR107" s="216"/>
      <c r="AS107" s="217"/>
      <c r="AT107" s="215"/>
      <c r="AU107" s="216"/>
      <c r="AV107" s="217"/>
      <c r="AW107" s="39"/>
      <c r="AX107" s="39"/>
      <c r="AY107" s="39"/>
      <c r="AZ107" s="39"/>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row>
    <row r="108" spans="1:98" s="18" customFormat="1" ht="12.75">
      <c r="A108" s="20"/>
      <c r="B108" s="20"/>
      <c r="C108" s="20"/>
      <c r="D108" s="224">
        <f>SUM(J108+M108+P108+S108+V108+Y108+AB108+AE108+AH108+AK108+AN108+AT108)</f>
        <v>0</v>
      </c>
      <c r="E108" s="224">
        <f>SUM(K108+N108+Q108+T108+W108+Z108+AC108+AF108+AI108+AL108+AO108+AR108+AU108)</f>
        <v>0</v>
      </c>
      <c r="F108" s="224">
        <f>SUM(L108+O108+R108+U108+X108+AA108+AD108+AG108+AJ108+AM108+AP108+AV108)</f>
        <v>0</v>
      </c>
      <c r="G108" s="224">
        <f>SUM(L108+O108+R108+U108+X108+AA108+AD108+AG108+AJ108+AM108+AP108+AS108+AV108)</f>
        <v>0</v>
      </c>
      <c r="H108" s="220" t="s">
        <v>66</v>
      </c>
      <c r="I108" s="209">
        <v>1</v>
      </c>
      <c r="J108" s="205"/>
      <c r="K108" s="206"/>
      <c r="L108" s="208"/>
      <c r="M108" s="205"/>
      <c r="N108" s="206"/>
      <c r="O108" s="208"/>
      <c r="P108" s="205"/>
      <c r="Q108" s="206"/>
      <c r="R108" s="208"/>
      <c r="S108" s="205"/>
      <c r="T108" s="206"/>
      <c r="U108" s="208"/>
      <c r="V108" s="205"/>
      <c r="W108" s="206"/>
      <c r="X108" s="208"/>
      <c r="Y108" s="205"/>
      <c r="Z108" s="206"/>
      <c r="AA108" s="208"/>
      <c r="AB108" s="205"/>
      <c r="AC108" s="206"/>
      <c r="AD108" s="208"/>
      <c r="AE108" s="205"/>
      <c r="AF108" s="206"/>
      <c r="AG108" s="208"/>
      <c r="AH108" s="205"/>
      <c r="AI108" s="206"/>
      <c r="AJ108" s="208"/>
      <c r="AK108" s="205"/>
      <c r="AL108" s="206"/>
      <c r="AM108" s="208"/>
      <c r="AN108" s="205"/>
      <c r="AO108" s="206"/>
      <c r="AP108" s="208"/>
      <c r="AQ108" s="205"/>
      <c r="AR108" s="206"/>
      <c r="AS108" s="208"/>
      <c r="AT108" s="205"/>
      <c r="AU108" s="206"/>
      <c r="AV108" s="208"/>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row>
    <row r="109" spans="4:98" s="226" customFormat="1" ht="13.5" thickBot="1">
      <c r="D109" s="295">
        <f>SUM(J109+M109+P109+S109+V109+Y109+AB109+AE109+AH109+AK109+AN109+AT109)</f>
        <v>0</v>
      </c>
      <c r="E109" s="295">
        <f>SUM(K109+N109+Q109+T109+W109+Z109+AC109+AF109+AI109+AL109+AO109+AR109+AU109)</f>
        <v>0</v>
      </c>
      <c r="F109" s="295">
        <f>SUM(L109+O109+R109+U109+X109+AA109+AD109+AG109+AJ109+AM109+AP109+AV109)</f>
        <v>0</v>
      </c>
      <c r="G109" s="296">
        <f>SUM(L109+O109+R109+U109+X109+AA109+AD109+AG109+AJ109+AM109+AP109+AS109+AV109)</f>
        <v>0</v>
      </c>
      <c r="H109" s="221" t="s">
        <v>67</v>
      </c>
      <c r="I109" s="214">
        <v>1</v>
      </c>
      <c r="J109" s="227">
        <f>($I108*J108)</f>
        <v>0</v>
      </c>
      <c r="K109" s="228">
        <f>($I109*K108)</f>
        <v>0</v>
      </c>
      <c r="L109" s="229">
        <f>SUM($I107*L108)</f>
        <v>0</v>
      </c>
      <c r="M109" s="227">
        <f>($I108*M108)</f>
        <v>0</v>
      </c>
      <c r="N109" s="228">
        <f>($I109*N108)</f>
        <v>0</v>
      </c>
      <c r="O109" s="229">
        <f>SUM($I107*O108)</f>
        <v>0</v>
      </c>
      <c r="P109" s="227">
        <f>($I108*P108)</f>
        <v>0</v>
      </c>
      <c r="Q109" s="228">
        <f>($I109*Q108)</f>
        <v>0</v>
      </c>
      <c r="R109" s="229">
        <f>SUM($I107*R108)</f>
        <v>0</v>
      </c>
      <c r="S109" s="227">
        <f>($I108*S108)</f>
        <v>0</v>
      </c>
      <c r="T109" s="228">
        <f>($I109*T108)</f>
        <v>0</v>
      </c>
      <c r="U109" s="229">
        <f>SUM($I107*U108)</f>
        <v>0</v>
      </c>
      <c r="V109" s="227">
        <f>($I108*V108)</f>
        <v>0</v>
      </c>
      <c r="W109" s="228">
        <f>($I109*W108)</f>
        <v>0</v>
      </c>
      <c r="X109" s="229">
        <f>SUM($I107*X108)</f>
        <v>0</v>
      </c>
      <c r="Y109" s="227">
        <f>($I108*Y108)</f>
        <v>0</v>
      </c>
      <c r="Z109" s="228">
        <f>($I109*Z108)</f>
        <v>0</v>
      </c>
      <c r="AA109" s="229">
        <f>SUM($I107*AA108)</f>
        <v>0</v>
      </c>
      <c r="AB109" s="227">
        <f>($I108*AB108)</f>
        <v>0</v>
      </c>
      <c r="AC109" s="228">
        <f>($I109*AC108)</f>
        <v>0</v>
      </c>
      <c r="AD109" s="229">
        <f>SUM($I107*AD108)</f>
        <v>0</v>
      </c>
      <c r="AE109" s="227">
        <f>($I108*AE108)</f>
        <v>0</v>
      </c>
      <c r="AF109" s="228">
        <f>($I109*AF108)</f>
        <v>0</v>
      </c>
      <c r="AG109" s="229">
        <f>SUM($I107*AG108)</f>
        <v>0</v>
      </c>
      <c r="AH109" s="227">
        <f>($I108*AH108)</f>
        <v>0</v>
      </c>
      <c r="AI109" s="228">
        <f>($I109*AI108)</f>
        <v>0</v>
      </c>
      <c r="AJ109" s="229">
        <f>SUM($I107*AJ108)</f>
        <v>0</v>
      </c>
      <c r="AK109" s="227">
        <f>($I108*AK108)</f>
        <v>0</v>
      </c>
      <c r="AL109" s="228">
        <f>($I109*AL108)</f>
        <v>0</v>
      </c>
      <c r="AM109" s="229">
        <f>SUM($I107*AM108)</f>
        <v>0</v>
      </c>
      <c r="AN109" s="227">
        <f>($I108*AN108)</f>
        <v>0</v>
      </c>
      <c r="AO109" s="228">
        <f>($I109*AO108)</f>
        <v>0</v>
      </c>
      <c r="AP109" s="229">
        <f>SUM($I107*AP108)</f>
        <v>0</v>
      </c>
      <c r="AQ109" s="227">
        <f>($I108*AQ108)</f>
        <v>0</v>
      </c>
      <c r="AR109" s="228">
        <f>($I109*AR108)</f>
        <v>0</v>
      </c>
      <c r="AS109" s="229">
        <f>SUM($I107*AS108)</f>
        <v>0</v>
      </c>
      <c r="AT109" s="227">
        <f>($I108*AT108)</f>
        <v>0</v>
      </c>
      <c r="AU109" s="228">
        <f>($I109*AU108)</f>
        <v>0</v>
      </c>
      <c r="AV109" s="229">
        <f>SUM($I107*AV108)</f>
        <v>0</v>
      </c>
      <c r="AW109" s="27"/>
      <c r="AX109" s="27"/>
      <c r="AY109" s="27"/>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c r="CO109" s="90"/>
      <c r="CP109" s="90"/>
      <c r="CQ109" s="90"/>
      <c r="CR109" s="90"/>
      <c r="CS109" s="90"/>
      <c r="CT109" s="90"/>
    </row>
    <row r="110" spans="1:98" s="4" customFormat="1" ht="12.75">
      <c r="A110" s="38"/>
      <c r="B110" s="38"/>
      <c r="C110" s="38"/>
      <c r="D110" s="211"/>
      <c r="E110" s="211"/>
      <c r="F110" s="212"/>
      <c r="G110" s="212"/>
      <c r="H110" s="219" t="s">
        <v>73</v>
      </c>
      <c r="I110" s="210">
        <v>12</v>
      </c>
      <c r="J110" s="215"/>
      <c r="K110" s="216"/>
      <c r="L110" s="217"/>
      <c r="M110" s="215"/>
      <c r="N110" s="216"/>
      <c r="O110" s="217"/>
      <c r="P110" s="215"/>
      <c r="Q110" s="216"/>
      <c r="R110" s="217"/>
      <c r="S110" s="215"/>
      <c r="T110" s="216"/>
      <c r="U110" s="217"/>
      <c r="V110" s="215"/>
      <c r="W110" s="216"/>
      <c r="X110" s="217"/>
      <c r="Y110" s="215"/>
      <c r="Z110" s="216"/>
      <c r="AA110" s="217"/>
      <c r="AB110" s="215"/>
      <c r="AC110" s="216"/>
      <c r="AD110" s="217"/>
      <c r="AE110" s="215"/>
      <c r="AF110" s="216"/>
      <c r="AG110" s="217"/>
      <c r="AH110" s="215"/>
      <c r="AI110" s="216"/>
      <c r="AJ110" s="217"/>
      <c r="AK110" s="215"/>
      <c r="AL110" s="216"/>
      <c r="AM110" s="217"/>
      <c r="AN110" s="215"/>
      <c r="AO110" s="216"/>
      <c r="AP110" s="217"/>
      <c r="AQ110" s="215"/>
      <c r="AR110" s="216"/>
      <c r="AS110" s="217"/>
      <c r="AT110" s="215"/>
      <c r="AU110" s="216"/>
      <c r="AV110" s="217"/>
      <c r="AW110" s="39"/>
      <c r="AX110" s="39"/>
      <c r="AY110" s="39"/>
      <c r="AZ110" s="39"/>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c r="BW110" s="105"/>
      <c r="BX110" s="105"/>
      <c r="BY110" s="105"/>
      <c r="BZ110" s="105"/>
      <c r="CA110" s="105"/>
      <c r="CB110" s="105"/>
      <c r="CC110" s="105"/>
      <c r="CD110" s="105"/>
      <c r="CE110" s="105"/>
      <c r="CF110" s="105"/>
      <c r="CG110" s="105"/>
      <c r="CH110" s="105"/>
      <c r="CI110" s="105"/>
      <c r="CJ110" s="105"/>
      <c r="CK110" s="105"/>
      <c r="CL110" s="105"/>
      <c r="CM110" s="105"/>
      <c r="CN110" s="105"/>
      <c r="CO110" s="105"/>
      <c r="CP110" s="105"/>
      <c r="CQ110" s="105"/>
      <c r="CR110" s="105"/>
      <c r="CS110" s="105"/>
      <c r="CT110" s="105"/>
    </row>
    <row r="111" spans="1:98" s="18" customFormat="1" ht="12.75">
      <c r="A111" s="20"/>
      <c r="B111" s="20"/>
      <c r="C111" s="20"/>
      <c r="D111" s="224">
        <f>SUM(J111+M111+P111+S111+V111+Y111+AB111+AE111+AH111+AK111+AN111+AT111)</f>
        <v>0</v>
      </c>
      <c r="E111" s="224">
        <f>SUM(K111+N111+Q111+T111+W111+Z111+AC111+AF111+AI111+AL111+AO111+AR111+AU111)</f>
        <v>0</v>
      </c>
      <c r="F111" s="224">
        <f>SUM(L111+O111+R111+U111+X111+AA111+AD111+AG111+AJ111+AM111+AP111+AV111)</f>
        <v>0</v>
      </c>
      <c r="G111" s="224">
        <f>SUM(L111+O111+R111+U111+X111+AA111+AD111+AG111+AJ111+AM111+AP111+AS111+AV111)</f>
        <v>0</v>
      </c>
      <c r="H111" s="220" t="s">
        <v>66</v>
      </c>
      <c r="I111" s="209">
        <v>1</v>
      </c>
      <c r="J111" s="205"/>
      <c r="K111" s="206"/>
      <c r="L111" s="208"/>
      <c r="M111" s="205"/>
      <c r="N111" s="206"/>
      <c r="O111" s="208"/>
      <c r="P111" s="205"/>
      <c r="Q111" s="206"/>
      <c r="R111" s="208"/>
      <c r="S111" s="205"/>
      <c r="T111" s="206"/>
      <c r="U111" s="208"/>
      <c r="V111" s="205"/>
      <c r="W111" s="206"/>
      <c r="X111" s="208"/>
      <c r="Y111" s="205"/>
      <c r="Z111" s="206"/>
      <c r="AA111" s="208"/>
      <c r="AB111" s="205"/>
      <c r="AC111" s="206"/>
      <c r="AD111" s="208"/>
      <c r="AE111" s="205"/>
      <c r="AF111" s="206"/>
      <c r="AG111" s="208"/>
      <c r="AH111" s="205"/>
      <c r="AI111" s="206"/>
      <c r="AJ111" s="208"/>
      <c r="AK111" s="205"/>
      <c r="AL111" s="206"/>
      <c r="AM111" s="208"/>
      <c r="AN111" s="205"/>
      <c r="AO111" s="206"/>
      <c r="AP111" s="208"/>
      <c r="AQ111" s="205"/>
      <c r="AR111" s="206"/>
      <c r="AS111" s="208"/>
      <c r="AT111" s="205"/>
      <c r="AU111" s="206"/>
      <c r="AV111" s="208"/>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row>
    <row r="112" spans="4:98" s="226" customFormat="1" ht="13.5" thickBot="1">
      <c r="D112" s="295">
        <f>SUM(J112+M112+P112+S112+V112+Y112+AB112+AE112+AH112+AK112+AN112+AT112)</f>
        <v>0</v>
      </c>
      <c r="E112" s="295">
        <f>SUM(K112+N112+Q112+T112+W112+Z112+AC112+AF112+AI112+AL112+AO112+AR112+AU112)</f>
        <v>0</v>
      </c>
      <c r="F112" s="295">
        <f>SUM(L112+O112+R112+U112+X112+AA112+AD112+AG112+AJ112+AM112+AP112+AV112)</f>
        <v>0</v>
      </c>
      <c r="G112" s="296">
        <f>SUM(L112+O112+R112+U112+X112+AA112+AD112+AG112+AJ112+AM112+AP112+AS112+AV112)</f>
        <v>0</v>
      </c>
      <c r="H112" s="221" t="s">
        <v>67</v>
      </c>
      <c r="I112" s="214">
        <v>1</v>
      </c>
      <c r="J112" s="227">
        <f>($I111*J111)</f>
        <v>0</v>
      </c>
      <c r="K112" s="228">
        <f>($I112*K111)</f>
        <v>0</v>
      </c>
      <c r="L112" s="229">
        <f>SUM($I110*L111)</f>
        <v>0</v>
      </c>
      <c r="M112" s="227">
        <f>($I111*M111)</f>
        <v>0</v>
      </c>
      <c r="N112" s="228">
        <f>($I112*N111)</f>
        <v>0</v>
      </c>
      <c r="O112" s="229">
        <f>SUM($I110*O111)</f>
        <v>0</v>
      </c>
      <c r="P112" s="227">
        <f>($I111*P111)</f>
        <v>0</v>
      </c>
      <c r="Q112" s="228">
        <f>($I112*Q111)</f>
        <v>0</v>
      </c>
      <c r="R112" s="229">
        <f>SUM($I110*R111)</f>
        <v>0</v>
      </c>
      <c r="S112" s="227">
        <f>($I111*S111)</f>
        <v>0</v>
      </c>
      <c r="T112" s="228">
        <f>($I112*T111)</f>
        <v>0</v>
      </c>
      <c r="U112" s="229">
        <f>SUM($I110*U111)</f>
        <v>0</v>
      </c>
      <c r="V112" s="227">
        <f>($I111*V111)</f>
        <v>0</v>
      </c>
      <c r="W112" s="228">
        <f>($I112*W111)</f>
        <v>0</v>
      </c>
      <c r="X112" s="229">
        <f>SUM($I110*X111)</f>
        <v>0</v>
      </c>
      <c r="Y112" s="227">
        <f>($I111*Y111)</f>
        <v>0</v>
      </c>
      <c r="Z112" s="228">
        <f>($I112*Z111)</f>
        <v>0</v>
      </c>
      <c r="AA112" s="229">
        <f>SUM($I110*AA111)</f>
        <v>0</v>
      </c>
      <c r="AB112" s="227">
        <f>($I111*AB111)</f>
        <v>0</v>
      </c>
      <c r="AC112" s="228">
        <f>($I112*AC111)</f>
        <v>0</v>
      </c>
      <c r="AD112" s="229">
        <f>SUM($I110*AD111)</f>
        <v>0</v>
      </c>
      <c r="AE112" s="227">
        <f>($I111*AE111)</f>
        <v>0</v>
      </c>
      <c r="AF112" s="228">
        <f>($I112*AF111)</f>
        <v>0</v>
      </c>
      <c r="AG112" s="229">
        <f>SUM($I110*AG111)</f>
        <v>0</v>
      </c>
      <c r="AH112" s="227">
        <f>($I111*AH111)</f>
        <v>0</v>
      </c>
      <c r="AI112" s="228">
        <f>($I112*AI111)</f>
        <v>0</v>
      </c>
      <c r="AJ112" s="229">
        <f>SUM($I110*AJ111)</f>
        <v>0</v>
      </c>
      <c r="AK112" s="227">
        <f>($I111*AK111)</f>
        <v>0</v>
      </c>
      <c r="AL112" s="228">
        <f>($I112*AL111)</f>
        <v>0</v>
      </c>
      <c r="AM112" s="229">
        <f>SUM($I110*AM111)</f>
        <v>0</v>
      </c>
      <c r="AN112" s="227">
        <f>($I111*AN111)</f>
        <v>0</v>
      </c>
      <c r="AO112" s="228">
        <f>($I112*AO111)</f>
        <v>0</v>
      </c>
      <c r="AP112" s="229">
        <f>SUM($I110*AP111)</f>
        <v>0</v>
      </c>
      <c r="AQ112" s="227">
        <f>($I111*AQ111)</f>
        <v>0</v>
      </c>
      <c r="AR112" s="228">
        <f>($I112*AR111)</f>
        <v>0</v>
      </c>
      <c r="AS112" s="229">
        <f>SUM($I110*AS111)</f>
        <v>0</v>
      </c>
      <c r="AT112" s="227">
        <f>($I111*AT111)</f>
        <v>0</v>
      </c>
      <c r="AU112" s="228">
        <f>($I112*AU111)</f>
        <v>0</v>
      </c>
      <c r="AV112" s="229">
        <f>SUM($I110*AV111)</f>
        <v>0</v>
      </c>
      <c r="AW112" s="27"/>
      <c r="AX112" s="27"/>
      <c r="AY112" s="27"/>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c r="CA112" s="90"/>
      <c r="CB112" s="90"/>
      <c r="CC112" s="90"/>
      <c r="CD112" s="90"/>
      <c r="CE112" s="90"/>
      <c r="CF112" s="90"/>
      <c r="CG112" s="90"/>
      <c r="CH112" s="90"/>
      <c r="CI112" s="90"/>
      <c r="CJ112" s="90"/>
      <c r="CK112" s="90"/>
      <c r="CL112" s="90"/>
      <c r="CM112" s="90"/>
      <c r="CN112" s="90"/>
      <c r="CO112" s="90"/>
      <c r="CP112" s="90"/>
      <c r="CQ112" s="90"/>
      <c r="CR112" s="90"/>
      <c r="CS112" s="90"/>
      <c r="CT112" s="90"/>
    </row>
    <row r="113" spans="1:98" s="4" customFormat="1" ht="12.75">
      <c r="A113" s="38"/>
      <c r="B113" s="38"/>
      <c r="C113" s="38"/>
      <c r="D113" s="211"/>
      <c r="E113" s="211"/>
      <c r="F113" s="212"/>
      <c r="G113" s="212"/>
      <c r="H113" s="219" t="s">
        <v>73</v>
      </c>
      <c r="I113" s="210">
        <v>12</v>
      </c>
      <c r="J113" s="215"/>
      <c r="K113" s="216"/>
      <c r="L113" s="217"/>
      <c r="M113" s="215"/>
      <c r="N113" s="216"/>
      <c r="O113" s="217"/>
      <c r="P113" s="215"/>
      <c r="Q113" s="216"/>
      <c r="R113" s="217"/>
      <c r="S113" s="215"/>
      <c r="T113" s="216"/>
      <c r="U113" s="217"/>
      <c r="V113" s="215"/>
      <c r="W113" s="216"/>
      <c r="X113" s="217"/>
      <c r="Y113" s="215"/>
      <c r="Z113" s="216"/>
      <c r="AA113" s="217"/>
      <c r="AB113" s="215"/>
      <c r="AC113" s="216"/>
      <c r="AD113" s="217"/>
      <c r="AE113" s="215"/>
      <c r="AF113" s="216"/>
      <c r="AG113" s="217"/>
      <c r="AH113" s="215"/>
      <c r="AI113" s="216"/>
      <c r="AJ113" s="217"/>
      <c r="AK113" s="215"/>
      <c r="AL113" s="216"/>
      <c r="AM113" s="217"/>
      <c r="AN113" s="215"/>
      <c r="AO113" s="216"/>
      <c r="AP113" s="217"/>
      <c r="AQ113" s="215"/>
      <c r="AR113" s="216"/>
      <c r="AS113" s="217"/>
      <c r="AT113" s="215"/>
      <c r="AU113" s="216"/>
      <c r="AV113" s="217"/>
      <c r="AW113" s="39"/>
      <c r="AX113" s="39"/>
      <c r="AY113" s="39"/>
      <c r="AZ113" s="39"/>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row>
    <row r="114" spans="1:98" s="18" customFormat="1" ht="12.75">
      <c r="A114" s="20"/>
      <c r="B114" s="20"/>
      <c r="C114" s="20"/>
      <c r="D114" s="224">
        <f>SUM(J114+M114+P114+S114+V114+Y114+AB114+AE114+AH114+AK114+AN114+AT114)</f>
        <v>0</v>
      </c>
      <c r="E114" s="224">
        <f>SUM(K114+N114+Q114+T114+W114+Z114+AC114+AF114+AI114+AL114+AO114+AR114+AU114)</f>
        <v>0</v>
      </c>
      <c r="F114" s="224">
        <f>SUM(L114+O114+R114+U114+X114+AA114+AD114+AG114+AJ114+AM114+AP114+AV114)</f>
        <v>0</v>
      </c>
      <c r="G114" s="224">
        <f>SUM(L114+O114+R114+U114+X114+AA114+AD114+AG114+AJ114+AM114+AP114+AS114+AV114)</f>
        <v>0</v>
      </c>
      <c r="H114" s="220" t="s">
        <v>66</v>
      </c>
      <c r="I114" s="209">
        <v>1</v>
      </c>
      <c r="J114" s="205"/>
      <c r="K114" s="206"/>
      <c r="L114" s="208"/>
      <c r="M114" s="205"/>
      <c r="N114" s="206"/>
      <c r="O114" s="208"/>
      <c r="P114" s="205"/>
      <c r="Q114" s="206"/>
      <c r="R114" s="208"/>
      <c r="S114" s="205"/>
      <c r="T114" s="206"/>
      <c r="U114" s="208"/>
      <c r="V114" s="205"/>
      <c r="W114" s="206"/>
      <c r="X114" s="208"/>
      <c r="Y114" s="205"/>
      <c r="Z114" s="206"/>
      <c r="AA114" s="208"/>
      <c r="AB114" s="205"/>
      <c r="AC114" s="206"/>
      <c r="AD114" s="208"/>
      <c r="AE114" s="205"/>
      <c r="AF114" s="206"/>
      <c r="AG114" s="208"/>
      <c r="AH114" s="205"/>
      <c r="AI114" s="206"/>
      <c r="AJ114" s="208"/>
      <c r="AK114" s="205"/>
      <c r="AL114" s="206"/>
      <c r="AM114" s="208"/>
      <c r="AN114" s="205"/>
      <c r="AO114" s="206"/>
      <c r="AP114" s="208"/>
      <c r="AQ114" s="205"/>
      <c r="AR114" s="206"/>
      <c r="AS114" s="208"/>
      <c r="AT114" s="205"/>
      <c r="AU114" s="206"/>
      <c r="AV114" s="208"/>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row>
    <row r="115" spans="4:98" s="226" customFormat="1" ht="13.5" thickBot="1">
      <c r="D115" s="295">
        <f>SUM(J115+M115+P115+S115+V115+Y115+AB115+AE115+AH115+AK115+AN115+AT115)</f>
        <v>0</v>
      </c>
      <c r="E115" s="295">
        <f>SUM(K115+N115+Q115+T115+W115+Z115+AC115+AF115+AI115+AL115+AO115+AR115+AU115)</f>
        <v>0</v>
      </c>
      <c r="F115" s="295">
        <f>SUM(L115+O115+R115+U115+X115+AA115+AD115+AG115+AJ115+AM115+AP115+AV115)</f>
        <v>0</v>
      </c>
      <c r="G115" s="296">
        <f>SUM(L115+O115+R115+U115+X115+AA115+AD115+AG115+AJ115+AM115+AP115+AS115+AV115)</f>
        <v>0</v>
      </c>
      <c r="H115" s="221" t="s">
        <v>67</v>
      </c>
      <c r="I115" s="214">
        <v>1</v>
      </c>
      <c r="J115" s="227">
        <f>($I114*J114)</f>
        <v>0</v>
      </c>
      <c r="K115" s="228">
        <f>($I115*K114)</f>
        <v>0</v>
      </c>
      <c r="L115" s="229">
        <f>SUM($I113*L114)</f>
        <v>0</v>
      </c>
      <c r="M115" s="227">
        <f>($I114*M114)</f>
        <v>0</v>
      </c>
      <c r="N115" s="228">
        <f>($I115*N114)</f>
        <v>0</v>
      </c>
      <c r="O115" s="229">
        <f>SUM($I113*O114)</f>
        <v>0</v>
      </c>
      <c r="P115" s="227">
        <f>($I114*P114)</f>
        <v>0</v>
      </c>
      <c r="Q115" s="228">
        <f>($I115*Q114)</f>
        <v>0</v>
      </c>
      <c r="R115" s="229">
        <f>SUM($I113*R114)</f>
        <v>0</v>
      </c>
      <c r="S115" s="227">
        <f>($I114*S114)</f>
        <v>0</v>
      </c>
      <c r="T115" s="228">
        <f>($I115*T114)</f>
        <v>0</v>
      </c>
      <c r="U115" s="229">
        <f>SUM($I113*U114)</f>
        <v>0</v>
      </c>
      <c r="V115" s="227">
        <f>($I114*V114)</f>
        <v>0</v>
      </c>
      <c r="W115" s="228">
        <f>($I115*W114)</f>
        <v>0</v>
      </c>
      <c r="X115" s="229">
        <f>SUM($I113*X114)</f>
        <v>0</v>
      </c>
      <c r="Y115" s="227">
        <f>($I114*Y114)</f>
        <v>0</v>
      </c>
      <c r="Z115" s="228">
        <f>($I115*Z114)</f>
        <v>0</v>
      </c>
      <c r="AA115" s="229">
        <f>SUM($I113*AA114)</f>
        <v>0</v>
      </c>
      <c r="AB115" s="227">
        <f>($I114*AB114)</f>
        <v>0</v>
      </c>
      <c r="AC115" s="228">
        <f>($I115*AC114)</f>
        <v>0</v>
      </c>
      <c r="AD115" s="229">
        <f>SUM($I113*AD114)</f>
        <v>0</v>
      </c>
      <c r="AE115" s="227">
        <f>($I114*AE114)</f>
        <v>0</v>
      </c>
      <c r="AF115" s="228">
        <f>($I115*AF114)</f>
        <v>0</v>
      </c>
      <c r="AG115" s="229">
        <f>SUM($I113*AG114)</f>
        <v>0</v>
      </c>
      <c r="AH115" s="227">
        <f>($I114*AH114)</f>
        <v>0</v>
      </c>
      <c r="AI115" s="228">
        <f>($I115*AI114)</f>
        <v>0</v>
      </c>
      <c r="AJ115" s="229">
        <f>SUM($I113*AJ114)</f>
        <v>0</v>
      </c>
      <c r="AK115" s="227">
        <f>($I114*AK114)</f>
        <v>0</v>
      </c>
      <c r="AL115" s="228">
        <f>($I115*AL114)</f>
        <v>0</v>
      </c>
      <c r="AM115" s="229">
        <f>SUM($I113*AM114)</f>
        <v>0</v>
      </c>
      <c r="AN115" s="227">
        <f>($I114*AN114)</f>
        <v>0</v>
      </c>
      <c r="AO115" s="228">
        <f>($I115*AO114)</f>
        <v>0</v>
      </c>
      <c r="AP115" s="229">
        <f>SUM($I113*AP114)</f>
        <v>0</v>
      </c>
      <c r="AQ115" s="227">
        <f>($I114*AQ114)</f>
        <v>0</v>
      </c>
      <c r="AR115" s="228">
        <f>($I115*AR114)</f>
        <v>0</v>
      </c>
      <c r="AS115" s="229">
        <f>SUM($I113*AS114)</f>
        <v>0</v>
      </c>
      <c r="AT115" s="227">
        <f>($I114*AT114)</f>
        <v>0</v>
      </c>
      <c r="AU115" s="228">
        <f>($I115*AU114)</f>
        <v>0</v>
      </c>
      <c r="AV115" s="229">
        <f>SUM($I113*AV114)</f>
        <v>0</v>
      </c>
      <c r="AW115" s="27"/>
      <c r="AX115" s="27"/>
      <c r="AY115" s="27"/>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c r="CB115" s="90"/>
      <c r="CC115" s="90"/>
      <c r="CD115" s="90"/>
      <c r="CE115" s="90"/>
      <c r="CF115" s="90"/>
      <c r="CG115" s="90"/>
      <c r="CH115" s="90"/>
      <c r="CI115" s="90"/>
      <c r="CJ115" s="90"/>
      <c r="CK115" s="90"/>
      <c r="CL115" s="90"/>
      <c r="CM115" s="90"/>
      <c r="CN115" s="90"/>
      <c r="CO115" s="90"/>
      <c r="CP115" s="90"/>
      <c r="CQ115" s="90"/>
      <c r="CR115" s="90"/>
      <c r="CS115" s="90"/>
      <c r="CT115" s="90"/>
    </row>
    <row r="116" spans="1:98" s="4" customFormat="1" ht="12.75">
      <c r="A116" s="38"/>
      <c r="B116" s="38"/>
      <c r="C116" s="38"/>
      <c r="D116" s="211"/>
      <c r="E116" s="211"/>
      <c r="F116" s="212"/>
      <c r="G116" s="212"/>
      <c r="H116" s="219" t="s">
        <v>73</v>
      </c>
      <c r="I116" s="210">
        <v>12</v>
      </c>
      <c r="J116" s="215"/>
      <c r="K116" s="216"/>
      <c r="L116" s="217"/>
      <c r="M116" s="215"/>
      <c r="N116" s="216"/>
      <c r="O116" s="217"/>
      <c r="P116" s="215"/>
      <c r="Q116" s="216"/>
      <c r="R116" s="217"/>
      <c r="S116" s="215"/>
      <c r="T116" s="216"/>
      <c r="U116" s="217"/>
      <c r="V116" s="215"/>
      <c r="W116" s="216"/>
      <c r="X116" s="217"/>
      <c r="Y116" s="215"/>
      <c r="Z116" s="216"/>
      <c r="AA116" s="217"/>
      <c r="AB116" s="215"/>
      <c r="AC116" s="216"/>
      <c r="AD116" s="217"/>
      <c r="AE116" s="215"/>
      <c r="AF116" s="216"/>
      <c r="AG116" s="217"/>
      <c r="AH116" s="215"/>
      <c r="AI116" s="216"/>
      <c r="AJ116" s="217"/>
      <c r="AK116" s="215"/>
      <c r="AL116" s="216"/>
      <c r="AM116" s="217"/>
      <c r="AN116" s="215"/>
      <c r="AO116" s="216"/>
      <c r="AP116" s="217"/>
      <c r="AQ116" s="215"/>
      <c r="AR116" s="216"/>
      <c r="AS116" s="217"/>
      <c r="AT116" s="215"/>
      <c r="AU116" s="216"/>
      <c r="AV116" s="217"/>
      <c r="AW116" s="39"/>
      <c r="AX116" s="39"/>
      <c r="AY116" s="39"/>
      <c r="AZ116" s="39"/>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5"/>
      <c r="BZ116" s="105"/>
      <c r="CA116" s="105"/>
      <c r="CB116" s="105"/>
      <c r="CC116" s="105"/>
      <c r="CD116" s="105"/>
      <c r="CE116" s="105"/>
      <c r="CF116" s="105"/>
      <c r="CG116" s="105"/>
      <c r="CH116" s="105"/>
      <c r="CI116" s="105"/>
      <c r="CJ116" s="105"/>
      <c r="CK116" s="105"/>
      <c r="CL116" s="105"/>
      <c r="CM116" s="105"/>
      <c r="CN116" s="105"/>
      <c r="CO116" s="105"/>
      <c r="CP116" s="105"/>
      <c r="CQ116" s="105"/>
      <c r="CR116" s="105"/>
      <c r="CS116" s="105"/>
      <c r="CT116" s="105"/>
    </row>
    <row r="117" spans="1:98" s="18" customFormat="1" ht="12.75">
      <c r="A117" s="20"/>
      <c r="B117" s="20"/>
      <c r="C117" s="20"/>
      <c r="D117" s="224">
        <f>SUM(J117+M117+P117+S117+V117+Y117+AB117+AE117+AH117+AK117+AN117+AT117)</f>
        <v>0</v>
      </c>
      <c r="E117" s="224">
        <f>SUM(K117+N117+Q117+T117+W117+Z117+AC117+AF117+AI117+AL117+AO117+AR117+AU117)</f>
        <v>0</v>
      </c>
      <c r="F117" s="224">
        <f>SUM(L117+O117+R117+U117+X117+AA117+AD117+AG117+AJ117+AM117+AP117+AV117)</f>
        <v>0</v>
      </c>
      <c r="G117" s="224">
        <f>SUM(L117+O117+R117+U117+X117+AA117+AD117+AG117+AJ117+AM117+AP117+AS117+AV117)</f>
        <v>0</v>
      </c>
      <c r="H117" s="220" t="s">
        <v>66</v>
      </c>
      <c r="I117" s="209">
        <v>1</v>
      </c>
      <c r="J117" s="205"/>
      <c r="K117" s="206"/>
      <c r="L117" s="208"/>
      <c r="M117" s="205"/>
      <c r="N117" s="206"/>
      <c r="O117" s="208"/>
      <c r="P117" s="205"/>
      <c r="Q117" s="206"/>
      <c r="R117" s="208"/>
      <c r="S117" s="205"/>
      <c r="T117" s="206"/>
      <c r="U117" s="208"/>
      <c r="V117" s="205"/>
      <c r="W117" s="206"/>
      <c r="X117" s="208"/>
      <c r="Y117" s="205"/>
      <c r="Z117" s="206"/>
      <c r="AA117" s="208"/>
      <c r="AB117" s="205"/>
      <c r="AC117" s="206"/>
      <c r="AD117" s="208"/>
      <c r="AE117" s="205"/>
      <c r="AF117" s="206"/>
      <c r="AG117" s="208"/>
      <c r="AH117" s="205"/>
      <c r="AI117" s="206"/>
      <c r="AJ117" s="208"/>
      <c r="AK117" s="205"/>
      <c r="AL117" s="206"/>
      <c r="AM117" s="208"/>
      <c r="AN117" s="205"/>
      <c r="AO117" s="206"/>
      <c r="AP117" s="208"/>
      <c r="AQ117" s="205"/>
      <c r="AR117" s="206"/>
      <c r="AS117" s="208"/>
      <c r="AT117" s="205"/>
      <c r="AU117" s="206"/>
      <c r="AV117" s="208"/>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row>
    <row r="118" spans="4:98" s="226" customFormat="1" ht="13.5" thickBot="1">
      <c r="D118" s="295">
        <f>SUM(J118+M118+P118+S118+V118+Y118+AB118+AE118+AH118+AK118+AN118+AT118)</f>
        <v>0</v>
      </c>
      <c r="E118" s="295">
        <f>SUM(K118+N118+Q118+T118+W118+Z118+AC118+AF118+AI118+AL118+AO118+AR118+AU118)</f>
        <v>0</v>
      </c>
      <c r="F118" s="295">
        <f>SUM(L118+O118+R118+U118+X118+AA118+AD118+AG118+AJ118+AM118+AP118+AV118)</f>
        <v>0</v>
      </c>
      <c r="G118" s="296">
        <f>SUM(L118+O118+R118+U118+X118+AA118+AD118+AG118+AJ118+AM118+AP118+AS118+AV118)</f>
        <v>0</v>
      </c>
      <c r="H118" s="221" t="s">
        <v>67</v>
      </c>
      <c r="I118" s="214">
        <v>1</v>
      </c>
      <c r="J118" s="227">
        <f>($I117*J117)</f>
        <v>0</v>
      </c>
      <c r="K118" s="228">
        <f>($I118*K117)</f>
        <v>0</v>
      </c>
      <c r="L118" s="229">
        <f>SUM($I116*L117)</f>
        <v>0</v>
      </c>
      <c r="M118" s="227">
        <f>($I117*M117)</f>
        <v>0</v>
      </c>
      <c r="N118" s="228">
        <f>($I118*N117)</f>
        <v>0</v>
      </c>
      <c r="O118" s="229">
        <f>SUM($I116*O117)</f>
        <v>0</v>
      </c>
      <c r="P118" s="227">
        <f>($I117*P117)</f>
        <v>0</v>
      </c>
      <c r="Q118" s="228">
        <f>($I118*Q117)</f>
        <v>0</v>
      </c>
      <c r="R118" s="229">
        <f>SUM($I116*R117)</f>
        <v>0</v>
      </c>
      <c r="S118" s="227">
        <f>($I117*S117)</f>
        <v>0</v>
      </c>
      <c r="T118" s="228">
        <f>($I118*T117)</f>
        <v>0</v>
      </c>
      <c r="U118" s="229">
        <f>SUM($I116*U117)</f>
        <v>0</v>
      </c>
      <c r="V118" s="227">
        <f>($I117*V117)</f>
        <v>0</v>
      </c>
      <c r="W118" s="228">
        <f>($I118*W117)</f>
        <v>0</v>
      </c>
      <c r="X118" s="229">
        <f>SUM($I116*X117)</f>
        <v>0</v>
      </c>
      <c r="Y118" s="227">
        <f>($I117*Y117)</f>
        <v>0</v>
      </c>
      <c r="Z118" s="228">
        <f>($I118*Z117)</f>
        <v>0</v>
      </c>
      <c r="AA118" s="229">
        <f>SUM($I116*AA117)</f>
        <v>0</v>
      </c>
      <c r="AB118" s="227">
        <f>($I117*AB117)</f>
        <v>0</v>
      </c>
      <c r="AC118" s="228">
        <f>($I118*AC117)</f>
        <v>0</v>
      </c>
      <c r="AD118" s="229">
        <f>SUM($I116*AD117)</f>
        <v>0</v>
      </c>
      <c r="AE118" s="227">
        <f>($I117*AE117)</f>
        <v>0</v>
      </c>
      <c r="AF118" s="228">
        <f>($I118*AF117)</f>
        <v>0</v>
      </c>
      <c r="AG118" s="229">
        <f>SUM($I116*AG117)</f>
        <v>0</v>
      </c>
      <c r="AH118" s="227">
        <f>($I117*AH117)</f>
        <v>0</v>
      </c>
      <c r="AI118" s="228">
        <f>($I118*AI117)</f>
        <v>0</v>
      </c>
      <c r="AJ118" s="229">
        <f>SUM($I116*AJ117)</f>
        <v>0</v>
      </c>
      <c r="AK118" s="227">
        <f>($I117*AK117)</f>
        <v>0</v>
      </c>
      <c r="AL118" s="228">
        <f>($I118*AL117)</f>
        <v>0</v>
      </c>
      <c r="AM118" s="229">
        <f>SUM($I116*AM117)</f>
        <v>0</v>
      </c>
      <c r="AN118" s="227">
        <f>($I117*AN117)</f>
        <v>0</v>
      </c>
      <c r="AO118" s="228">
        <f>($I118*AO117)</f>
        <v>0</v>
      </c>
      <c r="AP118" s="229">
        <f>SUM($I116*AP117)</f>
        <v>0</v>
      </c>
      <c r="AQ118" s="227">
        <f>($I117*AQ117)</f>
        <v>0</v>
      </c>
      <c r="AR118" s="228">
        <f>($I118*AR117)</f>
        <v>0</v>
      </c>
      <c r="AS118" s="229">
        <f>SUM($I116*AS117)</f>
        <v>0</v>
      </c>
      <c r="AT118" s="227">
        <f>($I117*AT117)</f>
        <v>0</v>
      </c>
      <c r="AU118" s="228">
        <f>($I118*AU117)</f>
        <v>0</v>
      </c>
      <c r="AV118" s="229">
        <f>SUM($I116*AV117)</f>
        <v>0</v>
      </c>
      <c r="AW118" s="27"/>
      <c r="AX118" s="27"/>
      <c r="AY118" s="27"/>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row>
    <row r="119" spans="1:98" s="4" customFormat="1" ht="12.75">
      <c r="A119" s="38"/>
      <c r="B119" s="38"/>
      <c r="C119" s="38"/>
      <c r="D119" s="211"/>
      <c r="E119" s="211"/>
      <c r="F119" s="212"/>
      <c r="G119" s="212"/>
      <c r="H119" s="219" t="s">
        <v>73</v>
      </c>
      <c r="I119" s="210">
        <v>12</v>
      </c>
      <c r="J119" s="215"/>
      <c r="K119" s="216"/>
      <c r="L119" s="217"/>
      <c r="M119" s="215"/>
      <c r="N119" s="216"/>
      <c r="O119" s="217"/>
      <c r="P119" s="215"/>
      <c r="Q119" s="216"/>
      <c r="R119" s="217"/>
      <c r="S119" s="215"/>
      <c r="T119" s="216"/>
      <c r="U119" s="217"/>
      <c r="V119" s="215"/>
      <c r="W119" s="216"/>
      <c r="X119" s="217"/>
      <c r="Y119" s="215"/>
      <c r="Z119" s="216"/>
      <c r="AA119" s="217"/>
      <c r="AB119" s="215"/>
      <c r="AC119" s="216"/>
      <c r="AD119" s="217"/>
      <c r="AE119" s="215"/>
      <c r="AF119" s="216"/>
      <c r="AG119" s="217"/>
      <c r="AH119" s="215"/>
      <c r="AI119" s="216"/>
      <c r="AJ119" s="217"/>
      <c r="AK119" s="215"/>
      <c r="AL119" s="216"/>
      <c r="AM119" s="217"/>
      <c r="AN119" s="215"/>
      <c r="AO119" s="216"/>
      <c r="AP119" s="217"/>
      <c r="AQ119" s="215"/>
      <c r="AR119" s="216"/>
      <c r="AS119" s="217"/>
      <c r="AT119" s="215"/>
      <c r="AU119" s="216"/>
      <c r="AV119" s="217"/>
      <c r="AW119" s="39"/>
      <c r="AX119" s="39"/>
      <c r="AY119" s="39"/>
      <c r="AZ119" s="39"/>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row>
    <row r="120" spans="1:98" s="18" customFormat="1" ht="12.75">
      <c r="A120" s="20"/>
      <c r="B120" s="20"/>
      <c r="C120" s="20"/>
      <c r="D120" s="224">
        <f>SUM(J120+M120+P120+S120+V120+Y120+AB120+AE120+AH120+AK120+AN120+AT120)</f>
        <v>0</v>
      </c>
      <c r="E120" s="224">
        <f>SUM(K120+N120+Q120+T120+W120+Z120+AC120+AF120+AI120+AL120+AO120+AR120+AU120)</f>
        <v>0</v>
      </c>
      <c r="F120" s="224">
        <f>SUM(L120+O120+R120+U120+X120+AA120+AD120+AG120+AJ120+AM120+AP120+AV120)</f>
        <v>0</v>
      </c>
      <c r="G120" s="224">
        <f>SUM(L120+O120+R120+U120+X120+AA120+AD120+AG120+AJ120+AM120+AP120+AS120+AV120)</f>
        <v>0</v>
      </c>
      <c r="H120" s="220" t="s">
        <v>66</v>
      </c>
      <c r="I120" s="209">
        <v>1</v>
      </c>
      <c r="J120" s="205"/>
      <c r="K120" s="206"/>
      <c r="L120" s="208"/>
      <c r="M120" s="205"/>
      <c r="N120" s="206"/>
      <c r="O120" s="208"/>
      <c r="P120" s="205"/>
      <c r="Q120" s="206"/>
      <c r="R120" s="208"/>
      <c r="S120" s="205"/>
      <c r="T120" s="206"/>
      <c r="U120" s="208"/>
      <c r="V120" s="205"/>
      <c r="W120" s="206"/>
      <c r="X120" s="208"/>
      <c r="Y120" s="205"/>
      <c r="Z120" s="206"/>
      <c r="AA120" s="208"/>
      <c r="AB120" s="205"/>
      <c r="AC120" s="206"/>
      <c r="AD120" s="208"/>
      <c r="AE120" s="205"/>
      <c r="AF120" s="206"/>
      <c r="AG120" s="208"/>
      <c r="AH120" s="205"/>
      <c r="AI120" s="206"/>
      <c r="AJ120" s="208"/>
      <c r="AK120" s="205"/>
      <c r="AL120" s="206"/>
      <c r="AM120" s="208"/>
      <c r="AN120" s="205"/>
      <c r="AO120" s="206"/>
      <c r="AP120" s="208"/>
      <c r="AQ120" s="205"/>
      <c r="AR120" s="206"/>
      <c r="AS120" s="208"/>
      <c r="AT120" s="205"/>
      <c r="AU120" s="206"/>
      <c r="AV120" s="208"/>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row>
    <row r="121" spans="4:98" s="226" customFormat="1" ht="13.5" thickBot="1">
      <c r="D121" s="295">
        <f>SUM(J121+M121+P121+S121+V121+Y121+AB121+AE121+AH121+AK121+AN121+AT121)</f>
        <v>0</v>
      </c>
      <c r="E121" s="295">
        <f>SUM(K121+N121+Q121+T121+W121+Z121+AC121+AF121+AI121+AL121+AO121+AR121+AU121)</f>
        <v>0</v>
      </c>
      <c r="F121" s="295">
        <f>SUM(L121+O121+R121+U121+X121+AA121+AD121+AG121+AJ121+AM121+AP121+AV121)</f>
        <v>0</v>
      </c>
      <c r="G121" s="296">
        <f>SUM(L121+O121+R121+U121+X121+AA121+AD121+AG121+AJ121+AM121+AP121+AS121+AV121)</f>
        <v>0</v>
      </c>
      <c r="H121" s="221" t="s">
        <v>67</v>
      </c>
      <c r="I121" s="214">
        <v>1</v>
      </c>
      <c r="J121" s="227">
        <f>($I120*J120)</f>
        <v>0</v>
      </c>
      <c r="K121" s="228">
        <f>($I121*K120)</f>
        <v>0</v>
      </c>
      <c r="L121" s="229">
        <f>SUM($I119*L120)</f>
        <v>0</v>
      </c>
      <c r="M121" s="227">
        <f>($I120*M120)</f>
        <v>0</v>
      </c>
      <c r="N121" s="228">
        <f>($I121*N120)</f>
        <v>0</v>
      </c>
      <c r="O121" s="229">
        <f>SUM($I119*O120)</f>
        <v>0</v>
      </c>
      <c r="P121" s="227">
        <f>($I120*P120)</f>
        <v>0</v>
      </c>
      <c r="Q121" s="228">
        <f>($I121*Q120)</f>
        <v>0</v>
      </c>
      <c r="R121" s="229">
        <f>SUM($I119*R120)</f>
        <v>0</v>
      </c>
      <c r="S121" s="227">
        <f>($I120*S120)</f>
        <v>0</v>
      </c>
      <c r="T121" s="228">
        <f>($I121*T120)</f>
        <v>0</v>
      </c>
      <c r="U121" s="229">
        <f>SUM($I119*U120)</f>
        <v>0</v>
      </c>
      <c r="V121" s="227">
        <f>($I120*V120)</f>
        <v>0</v>
      </c>
      <c r="W121" s="228">
        <f>($I121*W120)</f>
        <v>0</v>
      </c>
      <c r="X121" s="229">
        <f>SUM($I119*X120)</f>
        <v>0</v>
      </c>
      <c r="Y121" s="227">
        <f>($I120*Y120)</f>
        <v>0</v>
      </c>
      <c r="Z121" s="228">
        <f>($I121*Z120)</f>
        <v>0</v>
      </c>
      <c r="AA121" s="229">
        <f>SUM($I119*AA120)</f>
        <v>0</v>
      </c>
      <c r="AB121" s="227">
        <f>($I120*AB120)</f>
        <v>0</v>
      </c>
      <c r="AC121" s="228">
        <f>($I121*AC120)</f>
        <v>0</v>
      </c>
      <c r="AD121" s="229">
        <f>SUM($I119*AD120)</f>
        <v>0</v>
      </c>
      <c r="AE121" s="227">
        <f>($I120*AE120)</f>
        <v>0</v>
      </c>
      <c r="AF121" s="228">
        <f>($I121*AF120)</f>
        <v>0</v>
      </c>
      <c r="AG121" s="229">
        <f>SUM($I119*AG120)</f>
        <v>0</v>
      </c>
      <c r="AH121" s="227">
        <f>($I120*AH120)</f>
        <v>0</v>
      </c>
      <c r="AI121" s="228">
        <f>($I121*AI120)</f>
        <v>0</v>
      </c>
      <c r="AJ121" s="229">
        <f>SUM($I119*AJ120)</f>
        <v>0</v>
      </c>
      <c r="AK121" s="227">
        <f>($I120*AK120)</f>
        <v>0</v>
      </c>
      <c r="AL121" s="228">
        <f>($I121*AL120)</f>
        <v>0</v>
      </c>
      <c r="AM121" s="229">
        <f>SUM($I119*AM120)</f>
        <v>0</v>
      </c>
      <c r="AN121" s="227">
        <f>($I120*AN120)</f>
        <v>0</v>
      </c>
      <c r="AO121" s="228">
        <f>($I121*AO120)</f>
        <v>0</v>
      </c>
      <c r="AP121" s="229">
        <f>SUM($I119*AP120)</f>
        <v>0</v>
      </c>
      <c r="AQ121" s="227">
        <f>($I120*AQ120)</f>
        <v>0</v>
      </c>
      <c r="AR121" s="228">
        <f>($I121*AR120)</f>
        <v>0</v>
      </c>
      <c r="AS121" s="229">
        <f>SUM($I119*AS120)</f>
        <v>0</v>
      </c>
      <c r="AT121" s="227">
        <f>($I120*AT120)</f>
        <v>0</v>
      </c>
      <c r="AU121" s="228">
        <f>($I121*AU120)</f>
        <v>0</v>
      </c>
      <c r="AV121" s="229">
        <f>SUM($I119*AV120)</f>
        <v>0</v>
      </c>
      <c r="AW121" s="27"/>
      <c r="AX121" s="27"/>
      <c r="AY121" s="27"/>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0"/>
      <c r="CG121" s="90"/>
      <c r="CH121" s="90"/>
      <c r="CI121" s="90"/>
      <c r="CJ121" s="90"/>
      <c r="CK121" s="90"/>
      <c r="CL121" s="90"/>
      <c r="CM121" s="90"/>
      <c r="CN121" s="90"/>
      <c r="CO121" s="90"/>
      <c r="CP121" s="90"/>
      <c r="CQ121" s="90"/>
      <c r="CR121" s="90"/>
      <c r="CS121" s="90"/>
      <c r="CT121" s="90"/>
    </row>
    <row r="122" spans="1:98" s="4" customFormat="1" ht="12.75">
      <c r="A122" s="38"/>
      <c r="B122" s="38"/>
      <c r="C122" s="38"/>
      <c r="D122" s="211"/>
      <c r="E122" s="211"/>
      <c r="F122" s="212"/>
      <c r="G122" s="212"/>
      <c r="H122" s="219" t="s">
        <v>73</v>
      </c>
      <c r="I122" s="210">
        <v>12</v>
      </c>
      <c r="J122" s="215"/>
      <c r="K122" s="216"/>
      <c r="L122" s="217"/>
      <c r="M122" s="215"/>
      <c r="N122" s="216"/>
      <c r="O122" s="217"/>
      <c r="P122" s="215"/>
      <c r="Q122" s="216"/>
      <c r="R122" s="217"/>
      <c r="S122" s="215"/>
      <c r="T122" s="216"/>
      <c r="U122" s="217"/>
      <c r="V122" s="215"/>
      <c r="W122" s="216"/>
      <c r="X122" s="217"/>
      <c r="Y122" s="215"/>
      <c r="Z122" s="216"/>
      <c r="AA122" s="217"/>
      <c r="AB122" s="215"/>
      <c r="AC122" s="216"/>
      <c r="AD122" s="217"/>
      <c r="AE122" s="215"/>
      <c r="AF122" s="216"/>
      <c r="AG122" s="217"/>
      <c r="AH122" s="215"/>
      <c r="AI122" s="216"/>
      <c r="AJ122" s="217"/>
      <c r="AK122" s="215"/>
      <c r="AL122" s="216"/>
      <c r="AM122" s="217"/>
      <c r="AN122" s="215"/>
      <c r="AO122" s="216"/>
      <c r="AP122" s="217"/>
      <c r="AQ122" s="215"/>
      <c r="AR122" s="216"/>
      <c r="AS122" s="217"/>
      <c r="AT122" s="215"/>
      <c r="AU122" s="216"/>
      <c r="AV122" s="217"/>
      <c r="AW122" s="39"/>
      <c r="AX122" s="39"/>
      <c r="AY122" s="39"/>
      <c r="AZ122" s="39"/>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5"/>
      <c r="BZ122" s="105"/>
      <c r="CA122" s="105"/>
      <c r="CB122" s="105"/>
      <c r="CC122" s="105"/>
      <c r="CD122" s="105"/>
      <c r="CE122" s="105"/>
      <c r="CF122" s="105"/>
      <c r="CG122" s="105"/>
      <c r="CH122" s="105"/>
      <c r="CI122" s="105"/>
      <c r="CJ122" s="105"/>
      <c r="CK122" s="105"/>
      <c r="CL122" s="105"/>
      <c r="CM122" s="105"/>
      <c r="CN122" s="105"/>
      <c r="CO122" s="105"/>
      <c r="CP122" s="105"/>
      <c r="CQ122" s="105"/>
      <c r="CR122" s="105"/>
      <c r="CS122" s="105"/>
      <c r="CT122" s="105"/>
    </row>
    <row r="123" spans="1:98" s="18" customFormat="1" ht="12.75">
      <c r="A123" s="20"/>
      <c r="B123" s="20"/>
      <c r="C123" s="20"/>
      <c r="D123" s="224">
        <f>SUM(J123+M123+P123+S123+V123+Y123+AB123+AE123+AH123+AK123+AN123+AT123)</f>
        <v>0</v>
      </c>
      <c r="E123" s="224">
        <f>SUM(K123+N123+Q123+T123+W123+Z123+AC123+AF123+AI123+AL123+AO123+AR123+AU123)</f>
        <v>0</v>
      </c>
      <c r="F123" s="224">
        <f>SUM(L123+O123+R123+U123+X123+AA123+AD123+AG123+AJ123+AM123+AP123+AV123)</f>
        <v>0</v>
      </c>
      <c r="G123" s="224">
        <f>SUM(L123+O123+R123+U123+X123+AA123+AD123+AG123+AJ123+AM123+AP123+AS123+AV123)</f>
        <v>0</v>
      </c>
      <c r="H123" s="220" t="s">
        <v>66</v>
      </c>
      <c r="I123" s="209">
        <v>1</v>
      </c>
      <c r="J123" s="205"/>
      <c r="K123" s="206"/>
      <c r="L123" s="208"/>
      <c r="M123" s="205"/>
      <c r="N123" s="206"/>
      <c r="O123" s="208"/>
      <c r="P123" s="205"/>
      <c r="Q123" s="206"/>
      <c r="R123" s="208"/>
      <c r="S123" s="205"/>
      <c r="T123" s="206"/>
      <c r="U123" s="208"/>
      <c r="V123" s="205"/>
      <c r="W123" s="206"/>
      <c r="X123" s="208"/>
      <c r="Y123" s="205"/>
      <c r="Z123" s="206"/>
      <c r="AA123" s="208"/>
      <c r="AB123" s="205"/>
      <c r="AC123" s="206"/>
      <c r="AD123" s="208"/>
      <c r="AE123" s="205"/>
      <c r="AF123" s="206"/>
      <c r="AG123" s="208"/>
      <c r="AH123" s="205"/>
      <c r="AI123" s="206"/>
      <c r="AJ123" s="208"/>
      <c r="AK123" s="205"/>
      <c r="AL123" s="206"/>
      <c r="AM123" s="208"/>
      <c r="AN123" s="205"/>
      <c r="AO123" s="206"/>
      <c r="AP123" s="208"/>
      <c r="AQ123" s="205"/>
      <c r="AR123" s="206"/>
      <c r="AS123" s="208"/>
      <c r="AT123" s="205"/>
      <c r="AU123" s="206"/>
      <c r="AV123" s="208"/>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row>
    <row r="124" spans="4:98" s="226" customFormat="1" ht="13.5" thickBot="1">
      <c r="D124" s="295">
        <f>SUM(J124+M124+P124+S124+V124+Y124+AB124+AE124+AH124+AK124+AN124+AT124)</f>
        <v>0</v>
      </c>
      <c r="E124" s="295">
        <f>SUM(K124+N124+Q124+T124+W124+Z124+AC124+AF124+AI124+AL124+AO124+AR124+AU124)</f>
        <v>0</v>
      </c>
      <c r="F124" s="295">
        <f>SUM(L124+O124+R124+U124+X124+AA124+AD124+AG124+AJ124+AM124+AP124+AV124)</f>
        <v>0</v>
      </c>
      <c r="G124" s="296">
        <f>SUM(L124+O124+R124+U124+X124+AA124+AD124+AG124+AJ124+AM124+AP124+AS124+AV124)</f>
        <v>0</v>
      </c>
      <c r="H124" s="221" t="s">
        <v>67</v>
      </c>
      <c r="I124" s="214">
        <v>1</v>
      </c>
      <c r="J124" s="227">
        <f>($I123*J123)</f>
        <v>0</v>
      </c>
      <c r="K124" s="228">
        <f>($I124*K123)</f>
        <v>0</v>
      </c>
      <c r="L124" s="229">
        <f>SUM($I122*L123)</f>
        <v>0</v>
      </c>
      <c r="M124" s="227">
        <f>($I123*M123)</f>
        <v>0</v>
      </c>
      <c r="N124" s="228">
        <f>($I124*N123)</f>
        <v>0</v>
      </c>
      <c r="O124" s="229">
        <f>SUM($I122*O123)</f>
        <v>0</v>
      </c>
      <c r="P124" s="227">
        <f>($I123*P123)</f>
        <v>0</v>
      </c>
      <c r="Q124" s="228">
        <f>($I124*Q123)</f>
        <v>0</v>
      </c>
      <c r="R124" s="229">
        <f>SUM($I122*R123)</f>
        <v>0</v>
      </c>
      <c r="S124" s="227">
        <f>($I123*S123)</f>
        <v>0</v>
      </c>
      <c r="T124" s="228">
        <f>($I124*T123)</f>
        <v>0</v>
      </c>
      <c r="U124" s="229">
        <f>SUM($I122*U123)</f>
        <v>0</v>
      </c>
      <c r="V124" s="227">
        <f>($I123*V123)</f>
        <v>0</v>
      </c>
      <c r="W124" s="228">
        <f>($I124*W123)</f>
        <v>0</v>
      </c>
      <c r="X124" s="229">
        <f>SUM($I122*X123)</f>
        <v>0</v>
      </c>
      <c r="Y124" s="227">
        <f>($I123*Y123)</f>
        <v>0</v>
      </c>
      <c r="Z124" s="228">
        <f>($I124*Z123)</f>
        <v>0</v>
      </c>
      <c r="AA124" s="229">
        <f>SUM($I122*AA123)</f>
        <v>0</v>
      </c>
      <c r="AB124" s="227">
        <f>($I123*AB123)</f>
        <v>0</v>
      </c>
      <c r="AC124" s="228">
        <f>($I124*AC123)</f>
        <v>0</v>
      </c>
      <c r="AD124" s="229">
        <f>SUM($I122*AD123)</f>
        <v>0</v>
      </c>
      <c r="AE124" s="227">
        <f>($I123*AE123)</f>
        <v>0</v>
      </c>
      <c r="AF124" s="228">
        <f>($I124*AF123)</f>
        <v>0</v>
      </c>
      <c r="AG124" s="229">
        <f>SUM($I122*AG123)</f>
        <v>0</v>
      </c>
      <c r="AH124" s="227">
        <f>($I123*AH123)</f>
        <v>0</v>
      </c>
      <c r="AI124" s="228">
        <f>($I124*AI123)</f>
        <v>0</v>
      </c>
      <c r="AJ124" s="229">
        <f>SUM($I122*AJ123)</f>
        <v>0</v>
      </c>
      <c r="AK124" s="227">
        <f>($I123*AK123)</f>
        <v>0</v>
      </c>
      <c r="AL124" s="228">
        <f>($I124*AL123)</f>
        <v>0</v>
      </c>
      <c r="AM124" s="229">
        <f>SUM($I122*AM123)</f>
        <v>0</v>
      </c>
      <c r="AN124" s="227">
        <f>($I123*AN123)</f>
        <v>0</v>
      </c>
      <c r="AO124" s="228">
        <f>($I124*AO123)</f>
        <v>0</v>
      </c>
      <c r="AP124" s="229">
        <f>SUM($I122*AP123)</f>
        <v>0</v>
      </c>
      <c r="AQ124" s="227">
        <f>($I123*AQ123)</f>
        <v>0</v>
      </c>
      <c r="AR124" s="228">
        <f>($I124*AR123)</f>
        <v>0</v>
      </c>
      <c r="AS124" s="229">
        <f>SUM($I122*AS123)</f>
        <v>0</v>
      </c>
      <c r="AT124" s="227">
        <f>($I123*AT123)</f>
        <v>0</v>
      </c>
      <c r="AU124" s="228">
        <f>($I124*AU123)</f>
        <v>0</v>
      </c>
      <c r="AV124" s="229">
        <f>SUM($I122*AV123)</f>
        <v>0</v>
      </c>
      <c r="AW124" s="27"/>
      <c r="AX124" s="27"/>
      <c r="AY124" s="27"/>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c r="CO124" s="90"/>
      <c r="CP124" s="90"/>
      <c r="CQ124" s="90"/>
      <c r="CR124" s="90"/>
      <c r="CS124" s="90"/>
      <c r="CT124" s="90"/>
    </row>
    <row r="125" spans="6:9" s="56" customFormat="1" ht="12.75">
      <c r="F125" s="128"/>
      <c r="G125" s="128"/>
      <c r="H125" s="128"/>
      <c r="I125" s="57"/>
    </row>
    <row r="126" spans="4:36" s="56" customFormat="1" ht="12.75">
      <c r="D126" s="57"/>
      <c r="E126" s="57"/>
      <c r="F126" s="128"/>
      <c r="G126" s="128"/>
      <c r="H126" s="128"/>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row>
    <row r="127" spans="6:9" s="56" customFormat="1" ht="12.75">
      <c r="F127" s="128"/>
      <c r="G127" s="128"/>
      <c r="H127" s="128"/>
      <c r="I127" s="57"/>
    </row>
    <row r="128" spans="4:36" s="56" customFormat="1" ht="12.75">
      <c r="D128" s="57"/>
      <c r="E128" s="57"/>
      <c r="F128" s="128"/>
      <c r="G128" s="128"/>
      <c r="H128" s="128"/>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row>
    <row r="129" spans="1:12" ht="12.75">
      <c r="A129" s="56"/>
      <c r="B129" s="56"/>
      <c r="C129" s="56"/>
      <c r="D129" s="56"/>
      <c r="E129" s="56"/>
      <c r="F129" s="128"/>
      <c r="G129" s="128"/>
      <c r="H129" s="128"/>
      <c r="I129" s="57"/>
      <c r="J129" s="56"/>
      <c r="K129" s="56"/>
      <c r="L129" s="56"/>
    </row>
    <row r="130" spans="1:36" ht="12.75">
      <c r="A130" s="56"/>
      <c r="B130" s="56"/>
      <c r="C130" s="56"/>
      <c r="D130" s="57"/>
      <c r="E130" s="57"/>
      <c r="F130" s="128"/>
      <c r="G130" s="128"/>
      <c r="H130" s="128"/>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row>
    <row r="131" spans="1:12" ht="12.75">
      <c r="A131" s="56"/>
      <c r="B131" s="56"/>
      <c r="C131" s="56"/>
      <c r="D131" s="56"/>
      <c r="E131" s="56"/>
      <c r="F131" s="128"/>
      <c r="G131" s="128"/>
      <c r="H131" s="128"/>
      <c r="I131" s="57"/>
      <c r="J131" s="56"/>
      <c r="K131" s="56"/>
      <c r="L131" s="56"/>
    </row>
    <row r="132" spans="1:36" ht="12.75">
      <c r="A132" s="56"/>
      <c r="B132" s="56"/>
      <c r="C132" s="56"/>
      <c r="D132" s="57"/>
      <c r="E132" s="57"/>
      <c r="F132" s="128"/>
      <c r="G132" s="128"/>
      <c r="H132" s="128"/>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row>
    <row r="133" spans="1:12" ht="12.75">
      <c r="A133" s="56"/>
      <c r="B133" s="56"/>
      <c r="C133" s="56"/>
      <c r="D133" s="56"/>
      <c r="E133" s="56"/>
      <c r="F133" s="128"/>
      <c r="G133" s="128"/>
      <c r="H133" s="128"/>
      <c r="I133" s="57"/>
      <c r="J133" s="56"/>
      <c r="K133" s="56"/>
      <c r="L133" s="56"/>
    </row>
    <row r="134" spans="1:36" ht="12.75">
      <c r="A134" s="56"/>
      <c r="B134" s="56"/>
      <c r="C134" s="56"/>
      <c r="D134" s="57"/>
      <c r="E134" s="57"/>
      <c r="F134" s="128"/>
      <c r="G134" s="128"/>
      <c r="H134" s="128"/>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row>
    <row r="135" spans="1:36" ht="12.75">
      <c r="A135" s="56"/>
      <c r="B135" s="56"/>
      <c r="C135" s="56"/>
      <c r="D135" s="56"/>
      <c r="E135" s="56"/>
      <c r="F135" s="128"/>
      <c r="G135" s="128"/>
      <c r="H135" s="128"/>
      <c r="I135" s="56"/>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row>
    <row r="136" spans="1:36" ht="12.75">
      <c r="A136" s="39"/>
      <c r="B136" s="56"/>
      <c r="C136" s="56"/>
      <c r="D136" s="56"/>
      <c r="E136" s="56"/>
      <c r="F136" s="128"/>
      <c r="G136" s="128"/>
      <c r="H136" s="128"/>
      <c r="I136" s="56"/>
      <c r="J136" s="385"/>
      <c r="K136" s="386"/>
      <c r="L136" s="130"/>
      <c r="M136" s="385"/>
      <c r="N136" s="386"/>
      <c r="O136" s="385"/>
      <c r="P136" s="386"/>
      <c r="Q136" s="385"/>
      <c r="R136" s="386"/>
      <c r="S136" s="385"/>
      <c r="T136" s="386"/>
      <c r="U136" s="385"/>
      <c r="V136" s="386"/>
      <c r="W136" s="385"/>
      <c r="X136" s="386"/>
      <c r="Y136" s="385"/>
      <c r="Z136" s="386"/>
      <c r="AA136" s="385"/>
      <c r="AB136" s="386"/>
      <c r="AC136" s="385"/>
      <c r="AD136" s="386"/>
      <c r="AE136" s="385"/>
      <c r="AF136" s="386"/>
      <c r="AG136" s="385"/>
      <c r="AH136" s="386"/>
      <c r="AI136" s="385"/>
      <c r="AJ136" s="386"/>
    </row>
    <row r="137" spans="6:36" s="123" customFormat="1" ht="12.75">
      <c r="F137" s="124"/>
      <c r="G137" s="124"/>
      <c r="H137" s="124"/>
      <c r="J137" s="125"/>
      <c r="K137" s="126"/>
      <c r="L137" s="126"/>
      <c r="M137" s="125"/>
      <c r="N137" s="126"/>
      <c r="O137" s="125"/>
      <c r="P137" s="126"/>
      <c r="Q137" s="125"/>
      <c r="R137" s="126"/>
      <c r="S137" s="125"/>
      <c r="T137" s="126"/>
      <c r="U137" s="125"/>
      <c r="V137" s="126"/>
      <c r="W137" s="125"/>
      <c r="X137" s="126"/>
      <c r="Y137" s="125"/>
      <c r="Z137" s="126"/>
      <c r="AA137" s="125"/>
      <c r="AB137" s="126"/>
      <c r="AC137" s="125"/>
      <c r="AD137" s="126"/>
      <c r="AE137" s="125"/>
      <c r="AF137" s="126"/>
      <c r="AG137" s="125"/>
      <c r="AH137" s="126"/>
      <c r="AI137" s="125"/>
      <c r="AJ137" s="126"/>
    </row>
    <row r="138" spans="6:36" s="123" customFormat="1" ht="12.75">
      <c r="F138" s="124"/>
      <c r="G138" s="124"/>
      <c r="H138" s="124"/>
      <c r="J138" s="125"/>
      <c r="K138" s="126"/>
      <c r="L138" s="126"/>
      <c r="M138" s="125"/>
      <c r="N138" s="126"/>
      <c r="O138" s="125"/>
      <c r="P138" s="126"/>
      <c r="Q138" s="125"/>
      <c r="R138" s="126"/>
      <c r="S138" s="125"/>
      <c r="T138" s="126"/>
      <c r="U138" s="125"/>
      <c r="V138" s="126"/>
      <c r="W138" s="125"/>
      <c r="X138" s="126"/>
      <c r="Y138" s="125"/>
      <c r="Z138" s="126"/>
      <c r="AA138" s="125"/>
      <c r="AB138" s="126"/>
      <c r="AC138" s="125"/>
      <c r="AD138" s="126"/>
      <c r="AE138" s="125"/>
      <c r="AF138" s="126"/>
      <c r="AG138" s="125"/>
      <c r="AH138" s="126"/>
      <c r="AI138" s="125"/>
      <c r="AJ138" s="126"/>
    </row>
    <row r="139" spans="1:36" ht="12.75">
      <c r="A139" s="127"/>
      <c r="B139" s="56"/>
      <c r="C139" s="56"/>
      <c r="D139" s="56"/>
      <c r="E139" s="56"/>
      <c r="F139" s="128"/>
      <c r="G139" s="128"/>
      <c r="H139" s="128"/>
      <c r="I139" s="56"/>
      <c r="J139" s="129"/>
      <c r="K139" s="130"/>
      <c r="L139" s="130"/>
      <c r="M139" s="129"/>
      <c r="N139" s="130"/>
      <c r="O139" s="129"/>
      <c r="P139" s="130"/>
      <c r="Q139" s="129"/>
      <c r="R139" s="130"/>
      <c r="S139" s="129"/>
      <c r="T139" s="130"/>
      <c r="U139" s="129"/>
      <c r="V139" s="130"/>
      <c r="W139" s="129"/>
      <c r="X139" s="130"/>
      <c r="Y139" s="129"/>
      <c r="Z139" s="130"/>
      <c r="AA139" s="129"/>
      <c r="AB139" s="130"/>
      <c r="AC139" s="129"/>
      <c r="AD139" s="130"/>
      <c r="AE139" s="129"/>
      <c r="AF139" s="130"/>
      <c r="AG139" s="129"/>
      <c r="AH139" s="130"/>
      <c r="AI139" s="129"/>
      <c r="AJ139" s="130"/>
    </row>
    <row r="140" spans="1:36" ht="12.75">
      <c r="A140" s="56"/>
      <c r="B140" s="56"/>
      <c r="C140" s="56"/>
      <c r="D140" s="56"/>
      <c r="E140" s="56"/>
      <c r="F140" s="128"/>
      <c r="G140" s="128"/>
      <c r="H140" s="128"/>
      <c r="I140" s="56"/>
      <c r="J140" s="129"/>
      <c r="K140" s="130"/>
      <c r="L140" s="130"/>
      <c r="M140" s="129"/>
      <c r="N140" s="130"/>
      <c r="O140" s="129"/>
      <c r="P140" s="130"/>
      <c r="Q140" s="129"/>
      <c r="R140" s="130"/>
      <c r="S140" s="129"/>
      <c r="T140" s="130"/>
      <c r="U140" s="129"/>
      <c r="V140" s="130"/>
      <c r="W140" s="129"/>
      <c r="X140" s="130"/>
      <c r="Y140" s="129"/>
      <c r="Z140" s="130"/>
      <c r="AA140" s="129"/>
      <c r="AB140" s="130"/>
      <c r="AC140" s="129"/>
      <c r="AD140" s="130"/>
      <c r="AE140" s="129"/>
      <c r="AF140" s="130"/>
      <c r="AG140" s="129"/>
      <c r="AH140" s="130"/>
      <c r="AI140" s="129"/>
      <c r="AJ140" s="130"/>
    </row>
    <row r="141" spans="1:36" ht="12.75">
      <c r="A141" s="56"/>
      <c r="B141" s="131"/>
      <c r="C141" s="56"/>
      <c r="D141" s="131"/>
      <c r="E141" s="56"/>
      <c r="F141" s="128"/>
      <c r="G141" s="128"/>
      <c r="H141" s="128"/>
      <c r="I141" s="56"/>
      <c r="J141" s="129"/>
      <c r="K141" s="130"/>
      <c r="L141" s="130"/>
      <c r="M141" s="129"/>
      <c r="N141" s="130"/>
      <c r="O141" s="129"/>
      <c r="P141" s="130"/>
      <c r="Q141" s="129"/>
      <c r="R141" s="130"/>
      <c r="S141" s="129"/>
      <c r="T141" s="130"/>
      <c r="U141" s="129"/>
      <c r="V141" s="130"/>
      <c r="W141" s="129"/>
      <c r="X141" s="130"/>
      <c r="Y141" s="129"/>
      <c r="Z141" s="130"/>
      <c r="AA141" s="129"/>
      <c r="AB141" s="130"/>
      <c r="AC141" s="129"/>
      <c r="AD141" s="130"/>
      <c r="AE141" s="129"/>
      <c r="AF141" s="130"/>
      <c r="AG141" s="129"/>
      <c r="AH141" s="130"/>
      <c r="AI141" s="129"/>
      <c r="AJ141" s="130"/>
    </row>
    <row r="142" spans="1:18" ht="12.75">
      <c r="A142" s="56"/>
      <c r="B142" s="131"/>
      <c r="C142" s="56"/>
      <c r="D142" s="131"/>
      <c r="E142" s="56"/>
      <c r="F142" s="128"/>
      <c r="G142" s="128"/>
      <c r="H142" s="128"/>
      <c r="I142" s="56"/>
      <c r="J142" s="129"/>
      <c r="K142" s="130"/>
      <c r="L142" s="130"/>
      <c r="M142" s="129"/>
      <c r="N142" s="130"/>
      <c r="O142" s="129"/>
      <c r="P142" s="130"/>
      <c r="Q142" s="129"/>
      <c r="R142" s="130"/>
    </row>
    <row r="143" spans="1:12" ht="12.75">
      <c r="A143" s="56"/>
      <c r="B143" s="131"/>
      <c r="C143" s="56"/>
      <c r="D143" s="131"/>
      <c r="E143" s="56"/>
      <c r="F143" s="128"/>
      <c r="G143" s="128"/>
      <c r="H143" s="128"/>
      <c r="I143" s="56"/>
      <c r="J143" s="56"/>
      <c r="K143" s="56"/>
      <c r="L143" s="56"/>
    </row>
    <row r="144" spans="2:36" s="123" customFormat="1" ht="12.75">
      <c r="B144" s="132"/>
      <c r="C144" s="133"/>
      <c r="D144" s="131"/>
      <c r="E144" s="126"/>
      <c r="F144" s="124"/>
      <c r="G144" s="124"/>
      <c r="H144" s="126"/>
      <c r="I144" s="126"/>
      <c r="J144" s="387"/>
      <c r="K144" s="387"/>
      <c r="L144" s="134"/>
      <c r="M144" s="387"/>
      <c r="N144" s="387"/>
      <c r="O144" s="387"/>
      <c r="P144" s="387"/>
      <c r="Q144" s="387"/>
      <c r="R144" s="388"/>
      <c r="S144" s="384"/>
      <c r="T144" s="384"/>
      <c r="U144" s="384"/>
      <c r="V144" s="384"/>
      <c r="W144" s="384"/>
      <c r="X144" s="384"/>
      <c r="Y144" s="384"/>
      <c r="Z144" s="384"/>
      <c r="AA144" s="384"/>
      <c r="AB144" s="384"/>
      <c r="AC144" s="384"/>
      <c r="AD144" s="384"/>
      <c r="AE144" s="384"/>
      <c r="AF144" s="384"/>
      <c r="AG144" s="384"/>
      <c r="AH144" s="384"/>
      <c r="AI144" s="384"/>
      <c r="AJ144" s="384"/>
    </row>
    <row r="145" spans="2:36" s="123" customFormat="1" ht="12.75">
      <c r="B145" s="132"/>
      <c r="C145" s="133"/>
      <c r="D145" s="131"/>
      <c r="F145" s="124"/>
      <c r="G145" s="124"/>
      <c r="H145" s="126"/>
      <c r="I145" s="126"/>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row>
    <row r="146" spans="2:36" s="123" customFormat="1" ht="12.75">
      <c r="B146" s="132"/>
      <c r="C146" s="133"/>
      <c r="D146" s="131"/>
      <c r="F146" s="124"/>
      <c r="G146" s="124"/>
      <c r="H146" s="126"/>
      <c r="I146" s="126"/>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row>
    <row r="147" spans="2:36" s="123" customFormat="1" ht="12.75">
      <c r="B147" s="132"/>
      <c r="C147" s="133"/>
      <c r="D147" s="131"/>
      <c r="F147" s="124"/>
      <c r="G147" s="124"/>
      <c r="H147" s="126"/>
      <c r="I147" s="126"/>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row>
    <row r="148" spans="3:8" s="123" customFormat="1" ht="12.75">
      <c r="C148" s="39"/>
      <c r="D148" s="135"/>
      <c r="F148" s="124"/>
      <c r="G148" s="124"/>
      <c r="H148" s="124"/>
    </row>
    <row r="149" spans="1:12" ht="12.75">
      <c r="A149" s="136"/>
      <c r="B149" s="56"/>
      <c r="C149" s="56"/>
      <c r="D149" s="56"/>
      <c r="E149" s="56"/>
      <c r="F149" s="128"/>
      <c r="G149" s="128"/>
      <c r="H149" s="128"/>
      <c r="I149" s="56"/>
      <c r="J149" s="56"/>
      <c r="K149" s="56"/>
      <c r="L149" s="56"/>
    </row>
    <row r="150" spans="1:12" ht="12.75">
      <c r="A150" s="137"/>
      <c r="B150" s="56"/>
      <c r="C150" s="56"/>
      <c r="D150" s="56"/>
      <c r="E150" s="56"/>
      <c r="F150" s="128"/>
      <c r="G150" s="128"/>
      <c r="H150" s="128"/>
      <c r="I150" s="56"/>
      <c r="J150" s="56"/>
      <c r="K150" s="56"/>
      <c r="L150" s="56"/>
    </row>
    <row r="151" spans="1:36" ht="12.75">
      <c r="A151" s="123"/>
      <c r="B151" s="132"/>
      <c r="C151" s="56"/>
      <c r="D151" s="132"/>
      <c r="E151" s="57"/>
      <c r="F151" s="128"/>
      <c r="G151" s="128"/>
      <c r="H151" s="128"/>
      <c r="I151" s="57"/>
      <c r="J151" s="138"/>
      <c r="K151" s="57"/>
      <c r="L151" s="57"/>
      <c r="N151" s="57"/>
      <c r="P151" s="57"/>
      <c r="R151" s="57"/>
      <c r="T151" s="57"/>
      <c r="V151" s="57"/>
      <c r="X151" s="57"/>
      <c r="Z151" s="57"/>
      <c r="AB151" s="57"/>
      <c r="AD151" s="57"/>
      <c r="AF151" s="57"/>
      <c r="AH151" s="57"/>
      <c r="AJ151" s="57"/>
    </row>
    <row r="152" spans="1:36" ht="12.75">
      <c r="A152" s="123"/>
      <c r="B152" s="56"/>
      <c r="C152" s="56"/>
      <c r="D152" s="132"/>
      <c r="E152" s="57"/>
      <c r="F152" s="128"/>
      <c r="G152" s="128"/>
      <c r="H152" s="139"/>
      <c r="I152" s="139"/>
      <c r="J152" s="138"/>
      <c r="K152" s="57"/>
      <c r="L152" s="57"/>
      <c r="N152" s="57"/>
      <c r="P152" s="57"/>
      <c r="R152" s="57"/>
      <c r="T152" s="57"/>
      <c r="V152" s="57"/>
      <c r="X152" s="57"/>
      <c r="Z152" s="57"/>
      <c r="AB152" s="57"/>
      <c r="AD152" s="57"/>
      <c r="AF152" s="57"/>
      <c r="AH152" s="57"/>
      <c r="AJ152" s="57"/>
    </row>
    <row r="153" spans="1:36" ht="12.75">
      <c r="A153" s="56"/>
      <c r="B153" s="56"/>
      <c r="C153" s="39"/>
      <c r="D153" s="135"/>
      <c r="E153" s="57"/>
      <c r="F153" s="128"/>
      <c r="G153" s="128"/>
      <c r="H153" s="128"/>
      <c r="I153" s="57"/>
      <c r="J153" s="138"/>
      <c r="K153" s="57"/>
      <c r="L153" s="57"/>
      <c r="N153" s="57"/>
      <c r="P153" s="57"/>
      <c r="R153" s="57"/>
      <c r="T153" s="57"/>
      <c r="V153" s="57"/>
      <c r="X153" s="57"/>
      <c r="Z153" s="57"/>
      <c r="AB153" s="57"/>
      <c r="AD153" s="57"/>
      <c r="AF153" s="57"/>
      <c r="AH153" s="57"/>
      <c r="AJ153" s="57"/>
    </row>
    <row r="154" spans="1:36" ht="12.75">
      <c r="A154" s="56"/>
      <c r="B154" s="56"/>
      <c r="C154" s="56"/>
      <c r="D154" s="56"/>
      <c r="E154" s="57"/>
      <c r="F154" s="128"/>
      <c r="G154" s="128"/>
      <c r="H154" s="139"/>
      <c r="I154" s="139"/>
      <c r="J154" s="138"/>
      <c r="K154" s="57"/>
      <c r="L154" s="57"/>
      <c r="N154" s="57"/>
      <c r="P154" s="57"/>
      <c r="R154" s="57"/>
      <c r="T154" s="57"/>
      <c r="V154" s="57"/>
      <c r="X154" s="57"/>
      <c r="Z154" s="57"/>
      <c r="AB154" s="57"/>
      <c r="AD154" s="57"/>
      <c r="AF154" s="57"/>
      <c r="AH154" s="57"/>
      <c r="AJ154" s="57"/>
    </row>
    <row r="155" spans="1:36" ht="12.75">
      <c r="A155" s="56"/>
      <c r="B155" s="56"/>
      <c r="C155" s="56"/>
      <c r="D155" s="56"/>
      <c r="E155" s="57"/>
      <c r="F155" s="128"/>
      <c r="G155" s="128"/>
      <c r="H155" s="128"/>
      <c r="I155" s="57"/>
      <c r="J155" s="138"/>
      <c r="K155" s="57"/>
      <c r="L155" s="57"/>
      <c r="N155" s="57"/>
      <c r="P155" s="57"/>
      <c r="R155" s="57"/>
      <c r="T155" s="57"/>
      <c r="V155" s="57"/>
      <c r="X155" s="57"/>
      <c r="Z155" s="57"/>
      <c r="AB155" s="57"/>
      <c r="AD155" s="57"/>
      <c r="AF155" s="57"/>
      <c r="AH155" s="57"/>
      <c r="AJ155" s="57"/>
    </row>
    <row r="156" spans="1:37" ht="12.75">
      <c r="A156" s="56"/>
      <c r="B156" s="56"/>
      <c r="C156" s="39"/>
      <c r="D156" s="39"/>
      <c r="E156" s="121"/>
      <c r="F156" s="140"/>
      <c r="G156" s="140"/>
      <c r="H156" s="225"/>
      <c r="I156" s="121"/>
      <c r="J156" s="223"/>
      <c r="K156" s="121"/>
      <c r="L156" s="121"/>
      <c r="M156" s="223"/>
      <c r="N156" s="121"/>
      <c r="O156" s="223"/>
      <c r="P156" s="121"/>
      <c r="Q156" s="223"/>
      <c r="R156" s="121"/>
      <c r="S156" s="223"/>
      <c r="T156" s="121"/>
      <c r="U156" s="223"/>
      <c r="V156" s="121"/>
      <c r="W156" s="223"/>
      <c r="X156" s="121"/>
      <c r="Y156" s="223"/>
      <c r="Z156" s="121"/>
      <c r="AA156" s="223"/>
      <c r="AB156" s="121"/>
      <c r="AC156" s="223"/>
      <c r="AD156" s="121"/>
      <c r="AE156" s="223"/>
      <c r="AF156" s="121"/>
      <c r="AG156" s="223"/>
      <c r="AH156" s="121"/>
      <c r="AI156" s="223"/>
      <c r="AJ156" s="121"/>
      <c r="AK156" s="57"/>
    </row>
    <row r="157" spans="1:37" ht="12.75">
      <c r="A157" s="56"/>
      <c r="B157" s="56"/>
      <c r="C157" s="39"/>
      <c r="D157" s="39"/>
      <c r="E157" s="121"/>
      <c r="F157" s="140"/>
      <c r="G157" s="140"/>
      <c r="H157" s="140"/>
      <c r="I157" s="121"/>
      <c r="J157" s="141"/>
      <c r="K157" s="121"/>
      <c r="L157" s="121"/>
      <c r="M157" s="39"/>
      <c r="N157" s="121"/>
      <c r="O157" s="39"/>
      <c r="P157" s="121"/>
      <c r="Q157" s="39"/>
      <c r="R157" s="121"/>
      <c r="S157" s="39"/>
      <c r="T157" s="121"/>
      <c r="U157" s="39"/>
      <c r="V157" s="121"/>
      <c r="W157" s="39"/>
      <c r="X157" s="121"/>
      <c r="Y157" s="39"/>
      <c r="Z157" s="121"/>
      <c r="AA157" s="39"/>
      <c r="AB157" s="121"/>
      <c r="AC157" s="39"/>
      <c r="AD157" s="121"/>
      <c r="AE157" s="39"/>
      <c r="AF157" s="121"/>
      <c r="AG157" s="39"/>
      <c r="AH157" s="121"/>
      <c r="AI157" s="39"/>
      <c r="AJ157" s="121"/>
      <c r="AK157" s="57"/>
    </row>
    <row r="158" spans="1:37" ht="12.75">
      <c r="A158" s="56"/>
      <c r="B158" s="56"/>
      <c r="C158" s="39"/>
      <c r="D158" s="39"/>
      <c r="E158" s="121"/>
      <c r="F158" s="140"/>
      <c r="G158" s="140"/>
      <c r="H158" s="225"/>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57"/>
    </row>
    <row r="159" spans="1:36" ht="12.75">
      <c r="A159" s="56"/>
      <c r="B159" s="56"/>
      <c r="C159" s="39"/>
      <c r="D159" s="56"/>
      <c r="E159" s="57"/>
      <c r="F159" s="128"/>
      <c r="G159" s="128"/>
      <c r="H159" s="128"/>
      <c r="I159" s="57"/>
      <c r="J159" s="138"/>
      <c r="K159" s="57"/>
      <c r="L159" s="57"/>
      <c r="N159" s="57"/>
      <c r="P159" s="57"/>
      <c r="R159" s="57"/>
      <c r="T159" s="57"/>
      <c r="V159" s="57"/>
      <c r="X159" s="57"/>
      <c r="Z159" s="57"/>
      <c r="AB159" s="57"/>
      <c r="AD159" s="57"/>
      <c r="AF159" s="57"/>
      <c r="AH159" s="57"/>
      <c r="AJ159" s="57"/>
    </row>
    <row r="160" spans="1:36" ht="12.75">
      <c r="A160" s="56"/>
      <c r="B160" s="56"/>
      <c r="C160" s="39"/>
      <c r="D160" s="56"/>
      <c r="E160" s="57"/>
      <c r="F160" s="128"/>
      <c r="G160" s="128"/>
      <c r="H160" s="139"/>
      <c r="I160" s="57"/>
      <c r="J160" s="57"/>
      <c r="K160" s="57"/>
      <c r="L160" s="57"/>
      <c r="M160" s="57"/>
      <c r="N160" s="57"/>
      <c r="P160" s="57"/>
      <c r="R160" s="57"/>
      <c r="T160" s="57"/>
      <c r="V160" s="57"/>
      <c r="X160" s="57"/>
      <c r="Z160" s="57"/>
      <c r="AB160" s="57"/>
      <c r="AD160" s="57"/>
      <c r="AF160" s="57"/>
      <c r="AH160" s="57"/>
      <c r="AJ160" s="57"/>
    </row>
    <row r="161" spans="3:36" s="56" customFormat="1" ht="12.75">
      <c r="C161" s="39"/>
      <c r="E161" s="57"/>
      <c r="F161" s="128"/>
      <c r="G161" s="128"/>
      <c r="H161" s="128"/>
      <c r="I161" s="57"/>
      <c r="J161" s="138"/>
      <c r="K161" s="57"/>
      <c r="L161" s="57"/>
      <c r="N161" s="57"/>
      <c r="P161" s="57"/>
      <c r="R161" s="57"/>
      <c r="T161" s="57"/>
      <c r="V161" s="57"/>
      <c r="X161" s="57"/>
      <c r="Z161" s="57"/>
      <c r="AB161" s="57"/>
      <c r="AD161" s="57"/>
      <c r="AF161" s="57"/>
      <c r="AH161" s="57"/>
      <c r="AJ161" s="57"/>
    </row>
    <row r="162" spans="1:36" s="56" customFormat="1" ht="12.75">
      <c r="A162" s="39"/>
      <c r="B162" s="39"/>
      <c r="C162" s="39"/>
      <c r="E162" s="57"/>
      <c r="F162" s="128"/>
      <c r="G162" s="128"/>
      <c r="H162" s="139"/>
      <c r="I162" s="57"/>
      <c r="J162" s="138"/>
      <c r="K162" s="57"/>
      <c r="L162" s="57"/>
      <c r="N162" s="57"/>
      <c r="P162" s="57"/>
      <c r="R162" s="57"/>
      <c r="T162" s="57"/>
      <c r="V162" s="57"/>
      <c r="X162" s="57"/>
      <c r="Z162" s="57"/>
      <c r="AB162" s="57"/>
      <c r="AD162" s="57"/>
      <c r="AF162" s="57"/>
      <c r="AH162" s="57"/>
      <c r="AJ162" s="57"/>
    </row>
    <row r="163" spans="1:36" s="56" customFormat="1" ht="12.75">
      <c r="A163" s="39"/>
      <c r="B163" s="39"/>
      <c r="C163" s="121"/>
      <c r="E163" s="57"/>
      <c r="F163" s="128"/>
      <c r="G163" s="128"/>
      <c r="H163" s="128"/>
      <c r="I163" s="57"/>
      <c r="J163" s="138"/>
      <c r="K163" s="57"/>
      <c r="L163" s="57"/>
      <c r="N163" s="57"/>
      <c r="P163" s="57"/>
      <c r="R163" s="57"/>
      <c r="T163" s="57"/>
      <c r="V163" s="57"/>
      <c r="X163" s="57"/>
      <c r="Z163" s="57"/>
      <c r="AB163" s="57"/>
      <c r="AD163" s="57"/>
      <c r="AF163" s="57"/>
      <c r="AH163" s="57"/>
      <c r="AJ163" s="57"/>
    </row>
    <row r="164" spans="5:36" s="56" customFormat="1" ht="12.75">
      <c r="E164" s="57"/>
      <c r="F164" s="128"/>
      <c r="G164" s="128"/>
      <c r="H164" s="139"/>
      <c r="I164" s="57"/>
      <c r="J164" s="138"/>
      <c r="K164" s="57"/>
      <c r="L164" s="57"/>
      <c r="N164" s="57"/>
      <c r="P164" s="57"/>
      <c r="R164" s="57"/>
      <c r="T164" s="57"/>
      <c r="V164" s="57"/>
      <c r="X164" s="57"/>
      <c r="Z164" s="57"/>
      <c r="AB164" s="57"/>
      <c r="AD164" s="57"/>
      <c r="AF164" s="57"/>
      <c r="AH164" s="57"/>
      <c r="AJ164" s="57"/>
    </row>
    <row r="165" spans="5:36" s="56" customFormat="1" ht="12.75">
      <c r="E165" s="57"/>
      <c r="F165" s="128"/>
      <c r="G165" s="128"/>
      <c r="H165" s="128"/>
      <c r="I165" s="57"/>
      <c r="J165" s="138"/>
      <c r="K165" s="57"/>
      <c r="L165" s="57"/>
      <c r="N165" s="57"/>
      <c r="P165" s="57"/>
      <c r="R165" s="57"/>
      <c r="T165" s="57"/>
      <c r="V165" s="57"/>
      <c r="X165" s="57"/>
      <c r="Z165" s="57"/>
      <c r="AB165" s="57"/>
      <c r="AD165" s="57"/>
      <c r="AF165" s="57"/>
      <c r="AH165" s="57"/>
      <c r="AJ165" s="57"/>
    </row>
    <row r="166" spans="5:36" s="56" customFormat="1" ht="12.75">
      <c r="E166" s="57"/>
      <c r="F166" s="128"/>
      <c r="G166" s="128"/>
      <c r="H166" s="139"/>
      <c r="I166" s="57"/>
      <c r="J166" s="138"/>
      <c r="K166" s="57"/>
      <c r="L166" s="57"/>
      <c r="N166" s="57"/>
      <c r="P166" s="57"/>
      <c r="R166" s="57"/>
      <c r="T166" s="57"/>
      <c r="V166" s="57"/>
      <c r="X166" s="57"/>
      <c r="Z166" s="57"/>
      <c r="AB166" s="57"/>
      <c r="AD166" s="57"/>
      <c r="AF166" s="57"/>
      <c r="AH166" s="57"/>
      <c r="AJ166" s="57"/>
    </row>
    <row r="167" spans="5:36" s="56" customFormat="1" ht="12.75">
      <c r="E167" s="57"/>
      <c r="F167" s="128"/>
      <c r="G167" s="128"/>
      <c r="H167" s="128"/>
      <c r="I167" s="57"/>
      <c r="J167" s="138"/>
      <c r="K167" s="57"/>
      <c r="L167" s="57"/>
      <c r="N167" s="57"/>
      <c r="P167" s="57"/>
      <c r="R167" s="57"/>
      <c r="T167" s="57"/>
      <c r="V167" s="57"/>
      <c r="X167" s="57"/>
      <c r="Z167" s="57"/>
      <c r="AB167" s="57"/>
      <c r="AD167" s="57"/>
      <c r="AF167" s="57"/>
      <c r="AH167" s="57"/>
      <c r="AJ167" s="57"/>
    </row>
    <row r="168" spans="5:36" s="56" customFormat="1" ht="12.75">
      <c r="E168" s="57"/>
      <c r="F168" s="128"/>
      <c r="G168" s="128"/>
      <c r="H168" s="139"/>
      <c r="I168" s="57"/>
      <c r="J168" s="138"/>
      <c r="K168" s="57"/>
      <c r="L168" s="57"/>
      <c r="N168" s="57"/>
      <c r="P168" s="57"/>
      <c r="R168" s="57"/>
      <c r="T168" s="57"/>
      <c r="V168" s="57"/>
      <c r="X168" s="57"/>
      <c r="Z168" s="57"/>
      <c r="AB168" s="57"/>
      <c r="AD168" s="57"/>
      <c r="AF168" s="57"/>
      <c r="AH168" s="57"/>
      <c r="AJ168" s="57"/>
    </row>
    <row r="169" spans="5:36" s="56" customFormat="1" ht="12.75">
      <c r="E169" s="57"/>
      <c r="F169" s="128"/>
      <c r="G169" s="128"/>
      <c r="H169" s="128"/>
      <c r="I169" s="57"/>
      <c r="J169" s="138"/>
      <c r="K169" s="57"/>
      <c r="L169" s="57"/>
      <c r="N169" s="142"/>
      <c r="P169" s="57"/>
      <c r="R169" s="57"/>
      <c r="T169" s="57"/>
      <c r="V169" s="57"/>
      <c r="X169" s="57"/>
      <c r="Z169" s="57"/>
      <c r="AB169" s="57"/>
      <c r="AD169" s="57"/>
      <c r="AF169" s="57"/>
      <c r="AH169" s="57"/>
      <c r="AJ169" s="57"/>
    </row>
    <row r="170" spans="5:98" s="56" customFormat="1" ht="12.75">
      <c r="E170" s="57"/>
      <c r="F170" s="128"/>
      <c r="G170" s="128"/>
      <c r="H170" s="139"/>
      <c r="I170" s="57"/>
      <c r="J170" s="138"/>
      <c r="K170" s="57"/>
      <c r="L170" s="57"/>
      <c r="N170" s="142"/>
      <c r="P170" s="57"/>
      <c r="R170" s="57"/>
      <c r="T170" s="57"/>
      <c r="V170" s="57"/>
      <c r="X170" s="57"/>
      <c r="Z170" s="57"/>
      <c r="AB170" s="57"/>
      <c r="AD170" s="57"/>
      <c r="AF170" s="57"/>
      <c r="AH170" s="57"/>
      <c r="AJ170" s="57"/>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row>
    <row r="171" spans="5:98" s="56" customFormat="1" ht="12.75">
      <c r="E171" s="57"/>
      <c r="F171" s="128"/>
      <c r="G171" s="128"/>
      <c r="H171" s="128"/>
      <c r="I171" s="57"/>
      <c r="J171" s="138"/>
      <c r="K171" s="57"/>
      <c r="L171" s="57"/>
      <c r="N171" s="142"/>
      <c r="P171" s="57"/>
      <c r="R171" s="57"/>
      <c r="T171" s="57"/>
      <c r="V171" s="57"/>
      <c r="X171" s="57"/>
      <c r="Z171" s="57"/>
      <c r="AB171" s="57"/>
      <c r="AD171" s="57"/>
      <c r="AF171" s="57"/>
      <c r="AH171" s="57"/>
      <c r="AJ171" s="57"/>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row>
    <row r="172" spans="5:98" s="56" customFormat="1" ht="12.75">
      <c r="E172" s="57"/>
      <c r="F172" s="128"/>
      <c r="G172" s="128"/>
      <c r="H172" s="139"/>
      <c r="I172" s="57"/>
      <c r="J172" s="138"/>
      <c r="K172" s="57"/>
      <c r="L172" s="57"/>
      <c r="N172" s="57"/>
      <c r="P172" s="57"/>
      <c r="R172" s="57"/>
      <c r="T172" s="57"/>
      <c r="V172" s="57"/>
      <c r="X172" s="57"/>
      <c r="Z172" s="57"/>
      <c r="AB172" s="57"/>
      <c r="AD172" s="57"/>
      <c r="AF172" s="57"/>
      <c r="AH172" s="57"/>
      <c r="AJ172" s="57"/>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row>
    <row r="173" spans="5:98" s="56" customFormat="1" ht="12.75">
      <c r="E173" s="57"/>
      <c r="F173" s="128"/>
      <c r="G173" s="128"/>
      <c r="H173" s="128"/>
      <c r="I173" s="57"/>
      <c r="J173" s="138"/>
      <c r="K173" s="57"/>
      <c r="L173" s="57"/>
      <c r="N173" s="57"/>
      <c r="P173" s="57"/>
      <c r="R173" s="57"/>
      <c r="T173" s="57"/>
      <c r="V173" s="57"/>
      <c r="X173" s="57"/>
      <c r="Z173" s="57"/>
      <c r="AB173" s="57"/>
      <c r="AD173" s="57"/>
      <c r="AF173" s="57"/>
      <c r="AH173" s="57"/>
      <c r="AJ173" s="57"/>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row>
    <row r="174" spans="5:98" s="56" customFormat="1" ht="12.75">
      <c r="E174" s="57"/>
      <c r="F174" s="128"/>
      <c r="G174" s="128"/>
      <c r="H174" s="139"/>
      <c r="I174" s="57"/>
      <c r="J174" s="138"/>
      <c r="K174" s="57"/>
      <c r="L174" s="57"/>
      <c r="N174" s="57"/>
      <c r="P174" s="57"/>
      <c r="R174" s="57"/>
      <c r="T174" s="57"/>
      <c r="V174" s="57"/>
      <c r="X174" s="57"/>
      <c r="Z174" s="57"/>
      <c r="AB174" s="57"/>
      <c r="AD174" s="57"/>
      <c r="AF174" s="57"/>
      <c r="AH174" s="57"/>
      <c r="AJ174" s="57"/>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row>
    <row r="175" spans="5:98" s="56" customFormat="1" ht="12.75">
      <c r="E175" s="57"/>
      <c r="F175" s="128"/>
      <c r="G175" s="128"/>
      <c r="H175" s="128"/>
      <c r="I175" s="57"/>
      <c r="J175" s="138"/>
      <c r="K175" s="57"/>
      <c r="L175" s="57"/>
      <c r="N175" s="57"/>
      <c r="P175" s="57"/>
      <c r="R175" s="57"/>
      <c r="T175" s="57"/>
      <c r="V175" s="57"/>
      <c r="X175" s="57"/>
      <c r="Z175" s="57"/>
      <c r="AB175" s="57"/>
      <c r="AD175" s="57"/>
      <c r="AF175" s="57"/>
      <c r="AH175" s="57"/>
      <c r="AJ175" s="57"/>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row>
    <row r="176" spans="5:98" s="56" customFormat="1" ht="12.75">
      <c r="E176" s="57"/>
      <c r="F176" s="128"/>
      <c r="G176" s="128"/>
      <c r="H176" s="139"/>
      <c r="I176" s="57"/>
      <c r="J176" s="138"/>
      <c r="K176" s="57"/>
      <c r="L176" s="57"/>
      <c r="N176" s="57"/>
      <c r="P176" s="57"/>
      <c r="R176" s="57"/>
      <c r="T176" s="57"/>
      <c r="V176" s="57"/>
      <c r="X176" s="57"/>
      <c r="Z176" s="57"/>
      <c r="AB176" s="57"/>
      <c r="AD176" s="57"/>
      <c r="AF176" s="57"/>
      <c r="AH176" s="57"/>
      <c r="AJ176" s="57"/>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row>
    <row r="177" spans="5:98" s="56" customFormat="1" ht="12.75">
      <c r="E177" s="57"/>
      <c r="F177" s="128"/>
      <c r="G177" s="128"/>
      <c r="H177" s="128"/>
      <c r="I177" s="57"/>
      <c r="J177" s="138"/>
      <c r="K177" s="57"/>
      <c r="L177" s="57"/>
      <c r="N177" s="57"/>
      <c r="P177" s="57"/>
      <c r="R177" s="57"/>
      <c r="T177" s="57"/>
      <c r="V177" s="57"/>
      <c r="X177" s="57"/>
      <c r="Z177" s="57"/>
      <c r="AB177" s="57"/>
      <c r="AD177" s="57"/>
      <c r="AF177" s="57"/>
      <c r="AH177" s="57"/>
      <c r="AJ177" s="57"/>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row>
    <row r="178" spans="5:98" s="56" customFormat="1" ht="12.75">
      <c r="E178" s="57"/>
      <c r="F178" s="128"/>
      <c r="G178" s="128"/>
      <c r="H178" s="139"/>
      <c r="I178" s="57"/>
      <c r="J178" s="138"/>
      <c r="K178" s="57"/>
      <c r="L178" s="57"/>
      <c r="N178" s="57"/>
      <c r="P178" s="57"/>
      <c r="R178" s="57"/>
      <c r="T178" s="57"/>
      <c r="V178" s="57"/>
      <c r="X178" s="57"/>
      <c r="Z178" s="57"/>
      <c r="AB178" s="57"/>
      <c r="AD178" s="57"/>
      <c r="AF178" s="57"/>
      <c r="AH178" s="57"/>
      <c r="AJ178" s="57"/>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row>
    <row r="179" spans="5:98" s="56" customFormat="1" ht="12.75">
      <c r="E179" s="57"/>
      <c r="F179" s="128"/>
      <c r="G179" s="128"/>
      <c r="H179" s="139"/>
      <c r="I179" s="57"/>
      <c r="K179" s="57"/>
      <c r="L179" s="57"/>
      <c r="N179" s="57"/>
      <c r="P179" s="57"/>
      <c r="R179" s="57"/>
      <c r="T179" s="57"/>
      <c r="V179" s="57"/>
      <c r="X179" s="57"/>
      <c r="Z179" s="57"/>
      <c r="AB179" s="57"/>
      <c r="AD179" s="57"/>
      <c r="AF179" s="57"/>
      <c r="AH179" s="57"/>
      <c r="AJ179" s="57"/>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row>
    <row r="180" spans="6:98" s="56" customFormat="1" ht="12.75">
      <c r="F180" s="128"/>
      <c r="G180" s="128"/>
      <c r="H180" s="139"/>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row>
    <row r="181" spans="1:98" s="56" customFormat="1" ht="12.75">
      <c r="A181" s="136"/>
      <c r="F181" s="128"/>
      <c r="G181" s="128"/>
      <c r="H181" s="139"/>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row>
    <row r="182" spans="5:98" s="56" customFormat="1" ht="12.75">
      <c r="E182" s="57"/>
      <c r="F182" s="128"/>
      <c r="G182" s="128"/>
      <c r="H182" s="128"/>
      <c r="I182" s="57"/>
      <c r="K182" s="57"/>
      <c r="L182" s="57"/>
      <c r="N182" s="57"/>
      <c r="P182" s="57"/>
      <c r="R182" s="57"/>
      <c r="T182" s="57"/>
      <c r="V182" s="57"/>
      <c r="X182" s="57"/>
      <c r="Z182" s="57"/>
      <c r="AB182" s="57"/>
      <c r="AD182" s="57"/>
      <c r="AF182" s="57"/>
      <c r="AH182" s="57"/>
      <c r="AJ182" s="57"/>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row>
    <row r="183" spans="5:98" s="56" customFormat="1" ht="12.75">
      <c r="E183" s="57"/>
      <c r="F183" s="128"/>
      <c r="G183" s="128"/>
      <c r="H183" s="139"/>
      <c r="I183" s="57"/>
      <c r="K183" s="57"/>
      <c r="L183" s="57"/>
      <c r="N183" s="57"/>
      <c r="P183" s="57"/>
      <c r="R183" s="57"/>
      <c r="T183" s="57"/>
      <c r="V183" s="57"/>
      <c r="X183" s="57"/>
      <c r="Z183" s="57"/>
      <c r="AB183" s="57"/>
      <c r="AD183" s="57"/>
      <c r="AF183" s="57"/>
      <c r="AH183" s="57"/>
      <c r="AJ183" s="57"/>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row>
    <row r="184" spans="5:98" s="56" customFormat="1" ht="12.75">
      <c r="E184" s="57"/>
      <c r="F184" s="128"/>
      <c r="G184" s="128"/>
      <c r="H184" s="128"/>
      <c r="I184" s="57"/>
      <c r="K184" s="57"/>
      <c r="L184" s="57"/>
      <c r="N184" s="57"/>
      <c r="P184" s="57"/>
      <c r="R184" s="57"/>
      <c r="T184" s="57"/>
      <c r="V184" s="57"/>
      <c r="X184" s="57"/>
      <c r="Z184" s="57"/>
      <c r="AB184" s="57"/>
      <c r="AD184" s="57"/>
      <c r="AF184" s="57"/>
      <c r="AH184" s="57"/>
      <c r="AJ184" s="57"/>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row>
    <row r="185" spans="5:98" s="56" customFormat="1" ht="12.75">
      <c r="E185" s="57"/>
      <c r="F185" s="128"/>
      <c r="G185" s="128"/>
      <c r="H185" s="139"/>
      <c r="I185" s="57"/>
      <c r="K185" s="57"/>
      <c r="L185" s="57"/>
      <c r="N185" s="57"/>
      <c r="P185" s="57"/>
      <c r="R185" s="57"/>
      <c r="T185" s="57"/>
      <c r="V185" s="57"/>
      <c r="X185" s="57"/>
      <c r="Z185" s="57"/>
      <c r="AB185" s="57"/>
      <c r="AD185" s="57"/>
      <c r="AF185" s="57"/>
      <c r="AH185" s="57"/>
      <c r="AJ185" s="57"/>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row>
    <row r="186" spans="5:98" s="56" customFormat="1" ht="13.5" customHeight="1">
      <c r="E186" s="57"/>
      <c r="F186" s="128"/>
      <c r="G186" s="128"/>
      <c r="H186" s="128"/>
      <c r="I186" s="57"/>
      <c r="K186" s="57"/>
      <c r="L186" s="57"/>
      <c r="N186" s="57"/>
      <c r="P186" s="57"/>
      <c r="R186" s="57"/>
      <c r="T186" s="57"/>
      <c r="V186" s="57"/>
      <c r="X186" s="57"/>
      <c r="Z186" s="57"/>
      <c r="AB186" s="57"/>
      <c r="AD186" s="57"/>
      <c r="AF186" s="57"/>
      <c r="AH186" s="57"/>
      <c r="AJ186" s="57"/>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row>
    <row r="187" spans="5:98" s="56" customFormat="1" ht="13.5" customHeight="1">
      <c r="E187" s="57"/>
      <c r="F187" s="128"/>
      <c r="G187" s="128"/>
      <c r="H187" s="139"/>
      <c r="I187" s="57"/>
      <c r="K187" s="57"/>
      <c r="L187" s="57"/>
      <c r="N187" s="57"/>
      <c r="P187" s="57"/>
      <c r="R187" s="57"/>
      <c r="T187" s="57"/>
      <c r="V187" s="57"/>
      <c r="X187" s="57"/>
      <c r="Z187" s="57"/>
      <c r="AB187" s="57"/>
      <c r="AD187" s="57"/>
      <c r="AF187" s="57"/>
      <c r="AH187" s="57"/>
      <c r="AJ187" s="57"/>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row>
    <row r="188" spans="1:98" s="56" customFormat="1" ht="13.5" customHeight="1">
      <c r="A188" s="136"/>
      <c r="F188" s="128"/>
      <c r="G188" s="128"/>
      <c r="H188" s="139"/>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row>
    <row r="189" spans="5:98" s="56" customFormat="1" ht="12.75">
      <c r="E189" s="57"/>
      <c r="F189" s="128"/>
      <c r="G189" s="128"/>
      <c r="H189" s="128"/>
      <c r="I189" s="57"/>
      <c r="K189" s="57"/>
      <c r="L189" s="57"/>
      <c r="N189" s="57"/>
      <c r="P189" s="57"/>
      <c r="R189" s="57"/>
      <c r="T189" s="57"/>
      <c r="V189" s="57"/>
      <c r="X189" s="57"/>
      <c r="Z189" s="57"/>
      <c r="AB189" s="57"/>
      <c r="AD189" s="57"/>
      <c r="AF189" s="57"/>
      <c r="AH189" s="57"/>
      <c r="AJ189" s="57"/>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row>
    <row r="190" spans="5:98" s="56" customFormat="1" ht="12.75">
      <c r="E190" s="57"/>
      <c r="F190" s="128"/>
      <c r="G190" s="128"/>
      <c r="H190" s="139"/>
      <c r="I190" s="57"/>
      <c r="K190" s="57"/>
      <c r="L190" s="57"/>
      <c r="N190" s="57"/>
      <c r="P190" s="57"/>
      <c r="R190" s="57"/>
      <c r="T190" s="57"/>
      <c r="V190" s="57"/>
      <c r="X190" s="57"/>
      <c r="Z190" s="57"/>
      <c r="AB190" s="57"/>
      <c r="AD190" s="57"/>
      <c r="AF190" s="57"/>
      <c r="AH190" s="57"/>
      <c r="AJ190" s="57"/>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row>
    <row r="191" spans="5:98" s="56" customFormat="1" ht="12.75">
      <c r="E191" s="57"/>
      <c r="F191" s="128"/>
      <c r="G191" s="128"/>
      <c r="H191" s="128"/>
      <c r="I191" s="57"/>
      <c r="K191" s="57"/>
      <c r="L191" s="57"/>
      <c r="N191" s="57"/>
      <c r="P191" s="57"/>
      <c r="R191" s="57"/>
      <c r="T191" s="57"/>
      <c r="V191" s="57"/>
      <c r="X191" s="57"/>
      <c r="Z191" s="57"/>
      <c r="AB191" s="57"/>
      <c r="AD191" s="57"/>
      <c r="AF191" s="57"/>
      <c r="AH191" s="57"/>
      <c r="AJ191" s="57"/>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row>
    <row r="192" spans="5:98" s="56" customFormat="1" ht="12.75">
      <c r="E192" s="57"/>
      <c r="F192" s="128"/>
      <c r="G192" s="128"/>
      <c r="H192" s="139"/>
      <c r="I192" s="57"/>
      <c r="K192" s="57"/>
      <c r="L192" s="57"/>
      <c r="N192" s="57"/>
      <c r="P192" s="57"/>
      <c r="R192" s="57"/>
      <c r="T192" s="57"/>
      <c r="V192" s="57"/>
      <c r="X192" s="57"/>
      <c r="Z192" s="57"/>
      <c r="AB192" s="57"/>
      <c r="AD192" s="57"/>
      <c r="AF192" s="57"/>
      <c r="AH192" s="57"/>
      <c r="AJ192" s="57"/>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row>
    <row r="193" spans="1:98" s="56" customFormat="1" ht="12.75">
      <c r="A193" s="136"/>
      <c r="F193" s="128"/>
      <c r="G193" s="128"/>
      <c r="H193" s="139"/>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row>
    <row r="194" spans="5:98" s="56" customFormat="1" ht="12.75">
      <c r="E194" s="57"/>
      <c r="F194" s="128"/>
      <c r="G194" s="128"/>
      <c r="H194" s="128"/>
      <c r="I194" s="57"/>
      <c r="K194" s="57"/>
      <c r="L194" s="57"/>
      <c r="N194" s="57"/>
      <c r="P194" s="57"/>
      <c r="R194" s="57"/>
      <c r="T194" s="57"/>
      <c r="V194" s="57"/>
      <c r="X194" s="57"/>
      <c r="Z194" s="57"/>
      <c r="AB194" s="57"/>
      <c r="AD194" s="57"/>
      <c r="AF194" s="57"/>
      <c r="AH194" s="57"/>
      <c r="AJ194" s="57"/>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row>
    <row r="195" spans="6:14" s="56" customFormat="1" ht="12.75">
      <c r="F195" s="128"/>
      <c r="G195" s="128"/>
      <c r="H195" s="139"/>
      <c r="I195" s="57"/>
      <c r="N195" s="57"/>
    </row>
    <row r="196" spans="6:36" s="56" customFormat="1" ht="12.75">
      <c r="F196" s="128"/>
      <c r="G196" s="128"/>
      <c r="H196" s="139"/>
      <c r="K196" s="57"/>
      <c r="L196" s="57"/>
      <c r="N196" s="57"/>
      <c r="P196" s="57"/>
      <c r="R196" s="57"/>
      <c r="T196" s="57"/>
      <c r="V196" s="57"/>
      <c r="X196" s="57"/>
      <c r="Z196" s="57"/>
      <c r="AB196" s="57"/>
      <c r="AD196" s="57"/>
      <c r="AF196" s="57"/>
      <c r="AH196" s="57"/>
      <c r="AJ196" s="57"/>
    </row>
    <row r="197" spans="6:8" s="56" customFormat="1" ht="12.75">
      <c r="F197" s="128"/>
      <c r="G197" s="128"/>
      <c r="H197" s="128"/>
    </row>
    <row r="198" spans="6:8" s="56" customFormat="1" ht="12.75">
      <c r="F198" s="128"/>
      <c r="G198" s="128"/>
      <c r="H198" s="128"/>
    </row>
    <row r="199" spans="6:8" s="56" customFormat="1" ht="12.75">
      <c r="F199" s="128"/>
      <c r="G199" s="128"/>
      <c r="H199" s="128"/>
    </row>
    <row r="200" spans="6:8" s="56" customFormat="1" ht="12.75">
      <c r="F200" s="128"/>
      <c r="G200" s="128"/>
      <c r="H200" s="128"/>
    </row>
    <row r="201" spans="6:8" s="56" customFormat="1" ht="12.75">
      <c r="F201" s="128"/>
      <c r="G201" s="128"/>
      <c r="H201" s="128"/>
    </row>
    <row r="202" spans="6:8" s="56" customFormat="1" ht="12.75">
      <c r="F202" s="128"/>
      <c r="G202" s="128"/>
      <c r="H202" s="128"/>
    </row>
    <row r="203" spans="6:8" s="56" customFormat="1" ht="12.75">
      <c r="F203" s="128"/>
      <c r="G203" s="128"/>
      <c r="H203" s="128"/>
    </row>
    <row r="204" spans="6:8" s="56" customFormat="1" ht="12.75">
      <c r="F204" s="128"/>
      <c r="G204" s="128"/>
      <c r="H204" s="128"/>
    </row>
    <row r="205" spans="6:8" s="56" customFormat="1" ht="12.75">
      <c r="F205" s="128"/>
      <c r="G205" s="128"/>
      <c r="H205" s="128"/>
    </row>
    <row r="206" spans="6:8" s="56" customFormat="1" ht="12.75">
      <c r="F206" s="128"/>
      <c r="G206" s="128"/>
      <c r="H206" s="128"/>
    </row>
    <row r="207" spans="6:8" s="56" customFormat="1" ht="12.75">
      <c r="F207" s="128"/>
      <c r="G207" s="128"/>
      <c r="H207" s="128"/>
    </row>
    <row r="208" spans="6:8" s="56" customFormat="1" ht="12.75">
      <c r="F208" s="128"/>
      <c r="G208" s="128"/>
      <c r="H208" s="128"/>
    </row>
    <row r="209" spans="6:8" s="56" customFormat="1" ht="12.75">
      <c r="F209" s="128"/>
      <c r="G209" s="128"/>
      <c r="H209" s="128"/>
    </row>
    <row r="210" spans="6:8" s="56" customFormat="1" ht="12.75">
      <c r="F210" s="128"/>
      <c r="G210" s="128"/>
      <c r="H210" s="128"/>
    </row>
    <row r="211" spans="6:8" s="56" customFormat="1" ht="12.75">
      <c r="F211" s="128"/>
      <c r="G211" s="128"/>
      <c r="H211" s="128"/>
    </row>
    <row r="212" spans="6:8" s="56" customFormat="1" ht="12.75">
      <c r="F212" s="128"/>
      <c r="G212" s="128"/>
      <c r="H212" s="128"/>
    </row>
    <row r="213" spans="6:8" s="56" customFormat="1" ht="12.75">
      <c r="F213" s="128"/>
      <c r="G213" s="128"/>
      <c r="H213" s="128"/>
    </row>
    <row r="214" spans="6:8" s="56" customFormat="1" ht="12.75">
      <c r="F214" s="128"/>
      <c r="G214" s="128"/>
      <c r="H214" s="128"/>
    </row>
    <row r="215" spans="6:8" s="56" customFormat="1" ht="12.75">
      <c r="F215" s="128"/>
      <c r="G215" s="128"/>
      <c r="H215" s="128"/>
    </row>
    <row r="216" spans="6:8" s="56" customFormat="1" ht="12.75">
      <c r="F216" s="128"/>
      <c r="G216" s="128"/>
      <c r="H216" s="128"/>
    </row>
    <row r="217" spans="6:8" s="56" customFormat="1" ht="12.75">
      <c r="F217" s="128"/>
      <c r="G217" s="128"/>
      <c r="H217" s="128"/>
    </row>
    <row r="218" spans="6:8" s="56" customFormat="1" ht="12.75">
      <c r="F218" s="128"/>
      <c r="G218" s="128"/>
      <c r="H218" s="128"/>
    </row>
    <row r="219" spans="6:8" s="56" customFormat="1" ht="12.75">
      <c r="F219" s="128"/>
      <c r="G219" s="128"/>
      <c r="H219" s="128"/>
    </row>
    <row r="220" spans="6:8" s="56" customFormat="1" ht="12.75">
      <c r="F220" s="128"/>
      <c r="G220" s="128"/>
      <c r="H220" s="128"/>
    </row>
    <row r="221" spans="6:8" s="56" customFormat="1" ht="12.75">
      <c r="F221" s="128"/>
      <c r="G221" s="128"/>
      <c r="H221" s="128"/>
    </row>
    <row r="222" spans="6:8" s="56" customFormat="1" ht="12.75">
      <c r="F222" s="128"/>
      <c r="G222" s="128"/>
      <c r="H222" s="128"/>
    </row>
    <row r="223" spans="6:8" s="56" customFormat="1" ht="12.75">
      <c r="F223" s="128"/>
      <c r="G223" s="128"/>
      <c r="H223" s="128"/>
    </row>
    <row r="224" spans="6:8" s="56" customFormat="1" ht="12.75">
      <c r="F224" s="128"/>
      <c r="G224" s="128"/>
      <c r="H224" s="128"/>
    </row>
    <row r="225" spans="6:8" s="56" customFormat="1" ht="12.75">
      <c r="F225" s="128"/>
      <c r="G225" s="128"/>
      <c r="H225" s="128"/>
    </row>
    <row r="226" spans="6:8" s="56" customFormat="1" ht="12.75">
      <c r="F226" s="128"/>
      <c r="G226" s="128"/>
      <c r="H226" s="128"/>
    </row>
    <row r="227" spans="6:8" s="56" customFormat="1" ht="12.75">
      <c r="F227" s="128"/>
      <c r="G227" s="128"/>
      <c r="H227" s="128"/>
    </row>
    <row r="228" spans="6:8" s="56" customFormat="1" ht="12.75">
      <c r="F228" s="128"/>
      <c r="G228" s="128"/>
      <c r="H228" s="128"/>
    </row>
    <row r="229" spans="6:8" s="56" customFormat="1" ht="12.75">
      <c r="F229" s="128"/>
      <c r="G229" s="128"/>
      <c r="H229" s="128"/>
    </row>
    <row r="230" spans="6:8" s="56" customFormat="1" ht="12.75">
      <c r="F230" s="128"/>
      <c r="G230" s="128"/>
      <c r="H230" s="128"/>
    </row>
    <row r="231" spans="6:8" s="56" customFormat="1" ht="12.75">
      <c r="F231" s="128"/>
      <c r="G231" s="128"/>
      <c r="H231" s="128"/>
    </row>
    <row r="232" spans="6:8" s="56" customFormat="1" ht="12.75">
      <c r="F232" s="128"/>
      <c r="G232" s="128"/>
      <c r="H232" s="128"/>
    </row>
    <row r="233" spans="6:8" s="56" customFormat="1" ht="12.75">
      <c r="F233" s="128"/>
      <c r="G233" s="128"/>
      <c r="H233" s="128"/>
    </row>
    <row r="234" spans="6:8" s="56" customFormat="1" ht="12.75">
      <c r="F234" s="128"/>
      <c r="G234" s="128"/>
      <c r="H234" s="128"/>
    </row>
    <row r="235" spans="6:8" s="56" customFormat="1" ht="12.75">
      <c r="F235" s="128"/>
      <c r="G235" s="128"/>
      <c r="H235" s="128"/>
    </row>
    <row r="236" spans="6:8" s="56" customFormat="1" ht="12.75">
      <c r="F236" s="128"/>
      <c r="G236" s="128"/>
      <c r="H236" s="128"/>
    </row>
    <row r="237" spans="6:8" s="56" customFormat="1" ht="12.75">
      <c r="F237" s="128"/>
      <c r="G237" s="128"/>
      <c r="H237" s="128"/>
    </row>
    <row r="238" spans="6:8" s="56" customFormat="1" ht="12.75">
      <c r="F238" s="128"/>
      <c r="G238" s="128"/>
      <c r="H238" s="128"/>
    </row>
    <row r="239" spans="6:8" s="56" customFormat="1" ht="12.75">
      <c r="F239" s="128"/>
      <c r="G239" s="128"/>
      <c r="H239" s="128"/>
    </row>
    <row r="240" spans="6:8" s="56" customFormat="1" ht="12.75">
      <c r="F240" s="128"/>
      <c r="G240" s="128"/>
      <c r="H240" s="128"/>
    </row>
  </sheetData>
  <mergeCells count="41">
    <mergeCell ref="D1:G1"/>
    <mergeCell ref="AK1:AM1"/>
    <mergeCell ref="AN1:AP1"/>
    <mergeCell ref="AQ1:AS1"/>
    <mergeCell ref="AT1:AV1"/>
    <mergeCell ref="J1:L1"/>
    <mergeCell ref="P1:R1"/>
    <mergeCell ref="M1:O1"/>
    <mergeCell ref="S1:U1"/>
    <mergeCell ref="V1:X1"/>
    <mergeCell ref="Y1:AA1"/>
    <mergeCell ref="AB1:AD1"/>
    <mergeCell ref="AE1:AG1"/>
    <mergeCell ref="AH1:AJ1"/>
    <mergeCell ref="H4:I4"/>
    <mergeCell ref="J136:K136"/>
    <mergeCell ref="M136:N136"/>
    <mergeCell ref="O136:P136"/>
    <mergeCell ref="Q136:R136"/>
    <mergeCell ref="S136:T136"/>
    <mergeCell ref="U136:V136"/>
    <mergeCell ref="W136:X136"/>
    <mergeCell ref="Y136:Z136"/>
    <mergeCell ref="AA136:AB136"/>
    <mergeCell ref="AC136:AD136"/>
    <mergeCell ref="AE136:AF136"/>
    <mergeCell ref="AG136:AH136"/>
    <mergeCell ref="AI136:AJ136"/>
    <mergeCell ref="J144:K144"/>
    <mergeCell ref="M144:N144"/>
    <mergeCell ref="O144:P144"/>
    <mergeCell ref="Q144:R144"/>
    <mergeCell ref="S144:T144"/>
    <mergeCell ref="U144:V144"/>
    <mergeCell ref="W144:X144"/>
    <mergeCell ref="Y144:Z144"/>
    <mergeCell ref="AI144:AJ144"/>
    <mergeCell ref="AA144:AB144"/>
    <mergeCell ref="AC144:AD144"/>
    <mergeCell ref="AE144:AF144"/>
    <mergeCell ref="AG144:AH144"/>
  </mergeCells>
  <printOptions/>
  <pageMargins left="0.5" right="0.5" top="0.75" bottom="0.75" header="0.5" footer="0.5"/>
  <pageSetup horizontalDpi="600" verticalDpi="600" orientation="landscape" r:id="rId1"/>
  <headerFooter alignWithMargins="0">
    <oddHeader>&amp;CEstimated Cost &amp;D&amp;T
&amp;F</oddHeader>
  </headerFooter>
</worksheet>
</file>

<file path=xl/worksheets/sheet5.xml><?xml version="1.0" encoding="utf-8"?>
<worksheet xmlns="http://schemas.openxmlformats.org/spreadsheetml/2006/main" xmlns:r="http://schemas.openxmlformats.org/officeDocument/2006/relationships">
  <dimension ref="A1:CE776"/>
  <sheetViews>
    <sheetView workbookViewId="0" topLeftCell="E1">
      <selection activeCell="M13" sqref="M13"/>
    </sheetView>
  </sheetViews>
  <sheetFormatPr defaultColWidth="9.140625" defaultRowHeight="12.75"/>
  <cols>
    <col min="1" max="1" width="3.28125" style="0" customWidth="1"/>
    <col min="2" max="2" width="20.8515625" style="0" customWidth="1"/>
    <col min="3" max="4" width="10.140625" style="0" bestFit="1" customWidth="1"/>
    <col min="5" max="5" width="10.140625" style="15" bestFit="1" customWidth="1"/>
    <col min="6" max="6" width="10.57421875" style="0" customWidth="1"/>
    <col min="7" max="9" width="10.140625" style="0" bestFit="1" customWidth="1"/>
    <col min="10" max="15" width="10.140625" style="0" customWidth="1"/>
    <col min="16" max="16" width="10.140625" style="0" bestFit="1" customWidth="1"/>
    <col min="22" max="22" width="13.28125" style="0" customWidth="1"/>
  </cols>
  <sheetData>
    <row r="1" spans="1:83" ht="12.75">
      <c r="A1" s="87"/>
      <c r="B1" s="46"/>
      <c r="C1" s="18"/>
      <c r="D1" s="18"/>
      <c r="E1" s="18"/>
      <c r="F1" s="18"/>
      <c r="G1" s="18"/>
      <c r="H1" s="18"/>
      <c r="I1" s="18"/>
      <c r="J1" s="18"/>
      <c r="K1" s="18"/>
      <c r="L1" s="18"/>
      <c r="M1" s="18"/>
      <c r="N1" s="18"/>
      <c r="O1" s="18"/>
      <c r="P1" s="35"/>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row>
    <row r="2" spans="2:16" s="20" customFormat="1" ht="12.75">
      <c r="B2" s="172" t="s">
        <v>38</v>
      </c>
      <c r="C2" s="200">
        <f>'ESTIMATED COST'!A9</f>
        <v>41053</v>
      </c>
      <c r="D2" s="200">
        <f>SUM(C2+1)</f>
        <v>41054</v>
      </c>
      <c r="E2" s="200">
        <f>SUM(D2+1)</f>
        <v>41055</v>
      </c>
      <c r="F2" s="200">
        <f aca="true" t="shared" si="0" ref="F2:O2">SUM(E2+1)</f>
        <v>41056</v>
      </c>
      <c r="G2" s="200">
        <f t="shared" si="0"/>
        <v>41057</v>
      </c>
      <c r="H2" s="200">
        <f t="shared" si="0"/>
        <v>41058</v>
      </c>
      <c r="I2" s="200">
        <f t="shared" si="0"/>
        <v>41059</v>
      </c>
      <c r="J2" s="200">
        <f t="shared" si="0"/>
        <v>41060</v>
      </c>
      <c r="K2" s="200">
        <f t="shared" si="0"/>
        <v>41061</v>
      </c>
      <c r="L2" s="200">
        <f t="shared" si="0"/>
        <v>41062</v>
      </c>
      <c r="M2" s="200">
        <f t="shared" si="0"/>
        <v>41063</v>
      </c>
      <c r="N2" s="200">
        <f t="shared" si="0"/>
        <v>41064</v>
      </c>
      <c r="O2" s="200">
        <f t="shared" si="0"/>
        <v>41065</v>
      </c>
      <c r="P2" s="203" t="s">
        <v>1</v>
      </c>
    </row>
    <row r="3" spans="1:83" ht="12.75">
      <c r="A3" s="15"/>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row>
    <row r="4" spans="1:83" ht="12.75">
      <c r="A4" s="15"/>
      <c r="B4" s="18" t="s">
        <v>390</v>
      </c>
      <c r="C4" s="96">
        <f>'[1]VFD Detail'!D38</f>
        <v>0</v>
      </c>
      <c r="D4" s="96">
        <f>'[1]VFD Detail'!J38</f>
        <v>835.25</v>
      </c>
      <c r="E4" s="96">
        <f>'[1]VFD Detail'!P38</f>
        <v>722.6875</v>
      </c>
      <c r="F4" s="96">
        <f>'[1]VFD Detail'!V38</f>
        <v>922.375</v>
      </c>
      <c r="G4" s="96">
        <f>'[1]VFD Detail'!AB38</f>
        <v>0</v>
      </c>
      <c r="H4" s="96">
        <f>'[1]VFD Detail'!AH38</f>
        <v>0</v>
      </c>
      <c r="I4" s="204"/>
      <c r="J4" s="204"/>
      <c r="K4" s="204"/>
      <c r="L4" s="204"/>
      <c r="M4" s="204"/>
      <c r="N4" s="204"/>
      <c r="O4" s="204"/>
      <c r="P4" s="11">
        <f aca="true" t="shared" si="1" ref="P4:P17">SUM(B4:O4)</f>
        <v>2480.3125</v>
      </c>
      <c r="Q4" s="18"/>
      <c r="R4" s="18"/>
      <c r="S4" s="18"/>
      <c r="T4" s="52"/>
      <c r="U4" s="18"/>
      <c r="V4" s="18"/>
      <c r="W4" s="18"/>
      <c r="X4" s="52"/>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row>
    <row r="5" spans="1:83" ht="12.75">
      <c r="A5" s="15"/>
      <c r="B5" s="18" t="s">
        <v>391</v>
      </c>
      <c r="C5" s="96">
        <f>'[1]VFD Detail'!D79</f>
        <v>0</v>
      </c>
      <c r="D5" s="96">
        <f>'[1]VFD Detail'!J79</f>
        <v>163.125</v>
      </c>
      <c r="E5" s="96">
        <f>'[1]VFD Detail'!P79</f>
        <v>275</v>
      </c>
      <c r="F5" s="96">
        <f>'[1]VFD Detail'!V79</f>
        <v>286</v>
      </c>
      <c r="G5" s="96">
        <f>'[1]VFD Detail'!AB79</f>
        <v>275</v>
      </c>
      <c r="H5" s="96">
        <f>'[1]VFD Detail'!AH79</f>
        <v>0</v>
      </c>
      <c r="I5" s="204"/>
      <c r="J5" s="204"/>
      <c r="K5" s="204"/>
      <c r="L5" s="204"/>
      <c r="M5" s="204"/>
      <c r="N5" s="204"/>
      <c r="O5" s="204"/>
      <c r="P5" s="11">
        <f t="shared" si="1"/>
        <v>999.125</v>
      </c>
      <c r="Q5" s="18"/>
      <c r="R5" s="46"/>
      <c r="S5" s="18"/>
      <c r="T5" s="46"/>
      <c r="U5" s="18"/>
      <c r="V5" s="53"/>
      <c r="W5" s="54"/>
      <c r="X5" s="46"/>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row>
    <row r="6" spans="1:83" ht="12.75">
      <c r="A6" s="15"/>
      <c r="B6" s="18" t="s">
        <v>392</v>
      </c>
      <c r="C6" s="96">
        <f>'[1]VFD Detail'!D121</f>
        <v>0</v>
      </c>
      <c r="D6" s="96">
        <f>'[1]VFD Detail'!J121</f>
        <v>1307</v>
      </c>
      <c r="E6" s="96">
        <f>'[1]VFD Detail'!P121</f>
        <v>921.5</v>
      </c>
      <c r="F6" s="96">
        <f>'[1]VFD Detail'!V121</f>
        <v>489.125</v>
      </c>
      <c r="G6" s="96">
        <f>'[1]VFD Detail'!AB121</f>
        <v>0</v>
      </c>
      <c r="H6" s="96">
        <f>'[1]VFD Detail'!AH121</f>
        <v>0</v>
      </c>
      <c r="I6" s="204"/>
      <c r="J6" s="204"/>
      <c r="K6" s="204"/>
      <c r="L6" s="204"/>
      <c r="M6" s="204"/>
      <c r="N6" s="204"/>
      <c r="O6" s="204"/>
      <c r="P6" s="11">
        <f t="shared" si="1"/>
        <v>2717.625</v>
      </c>
      <c r="Q6" s="18"/>
      <c r="R6" s="46"/>
      <c r="S6" s="18"/>
      <c r="T6" s="46"/>
      <c r="U6" s="18"/>
      <c r="V6" s="53"/>
      <c r="W6" s="54"/>
      <c r="X6" s="46"/>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row>
    <row r="7" spans="1:83" ht="12.75">
      <c r="A7" s="15"/>
      <c r="B7" s="18" t="s">
        <v>393</v>
      </c>
      <c r="C7" s="96">
        <f>'[1]VFD Detail'!D163</f>
        <v>0</v>
      </c>
      <c r="D7" s="96">
        <f>'[1]VFD Detail'!J331</f>
        <v>0</v>
      </c>
      <c r="E7" s="96">
        <f>'[1]VFD Detail'!P331</f>
        <v>750.825</v>
      </c>
      <c r="F7" s="96">
        <f>'[1]VFD Detail'!V331</f>
        <v>745.5</v>
      </c>
      <c r="G7" s="96">
        <f>'[1]VFD Detail'!AB163</f>
        <v>3783.6</v>
      </c>
      <c r="H7" s="96">
        <f>'[1]VFD Detail'!AH331</f>
        <v>1067.75</v>
      </c>
      <c r="I7" s="204"/>
      <c r="J7" s="204"/>
      <c r="K7" s="204"/>
      <c r="L7" s="204"/>
      <c r="M7" s="204"/>
      <c r="N7" s="204"/>
      <c r="O7" s="204"/>
      <c r="P7" s="11">
        <f t="shared" si="1"/>
        <v>6347.675</v>
      </c>
      <c r="Q7" s="18"/>
      <c r="R7" s="46"/>
      <c r="S7" s="18"/>
      <c r="T7" s="46"/>
      <c r="U7" s="18"/>
      <c r="V7" s="53"/>
      <c r="W7" s="54"/>
      <c r="X7" s="46"/>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row>
    <row r="8" spans="1:83" ht="12.75">
      <c r="A8" s="15"/>
      <c r="B8" s="18" t="s">
        <v>394</v>
      </c>
      <c r="C8" s="96">
        <f>'[1]VFD Detail'!D205</f>
        <v>0</v>
      </c>
      <c r="D8" s="96">
        <f>'[1]VFD Detail'!J163</f>
        <v>1144</v>
      </c>
      <c r="E8" s="96">
        <f>'[1]VFD Detail'!P163</f>
        <v>4128.425</v>
      </c>
      <c r="F8" s="96">
        <f>'[1]VFD Detail'!V163</f>
        <v>3224.025</v>
      </c>
      <c r="G8" s="96">
        <f>'[1]VFD Detail'!AB163</f>
        <v>3783.6</v>
      </c>
      <c r="H8" s="96">
        <f>'[1]VFD Detail'!AH163</f>
        <v>1300.9</v>
      </c>
      <c r="I8" s="204"/>
      <c r="J8" s="204"/>
      <c r="K8" s="204"/>
      <c r="L8" s="204"/>
      <c r="M8" s="204"/>
      <c r="N8" s="204"/>
      <c r="O8" s="204"/>
      <c r="P8" s="11">
        <f t="shared" si="1"/>
        <v>13580.95</v>
      </c>
      <c r="Q8" s="18"/>
      <c r="R8" s="18"/>
      <c r="S8" s="18"/>
      <c r="T8" s="18"/>
      <c r="U8" s="18"/>
      <c r="V8" s="53"/>
      <c r="W8" s="53"/>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row>
    <row r="9" spans="1:83" ht="12.75">
      <c r="A9" s="15"/>
      <c r="B9" s="18" t="s">
        <v>395</v>
      </c>
      <c r="C9" s="96">
        <v>0</v>
      </c>
      <c r="D9" s="96">
        <f>'[1]VFD Detail'!J247</f>
        <v>264</v>
      </c>
      <c r="E9" s="96">
        <f>'[1]VFD Detail'!P247</f>
        <v>412.5</v>
      </c>
      <c r="F9" s="96">
        <f>'[1]VFD Detail'!V247</f>
        <v>165</v>
      </c>
      <c r="G9" s="96">
        <f>'[1]VFD Detail'!AB247</f>
        <v>356.40000000000003</v>
      </c>
      <c r="H9" s="96">
        <f>'[1]VFD Detail'!AH247</f>
        <v>0</v>
      </c>
      <c r="I9" s="96"/>
      <c r="J9" s="96"/>
      <c r="K9" s="96"/>
      <c r="L9" s="96"/>
      <c r="M9" s="96"/>
      <c r="N9" s="96"/>
      <c r="O9" s="96"/>
      <c r="P9" s="11">
        <f t="shared" si="1"/>
        <v>1197.9</v>
      </c>
      <c r="Q9" s="18"/>
      <c r="R9" s="18"/>
      <c r="S9" s="18"/>
      <c r="T9" s="18"/>
      <c r="U9" s="18"/>
      <c r="V9" s="53"/>
      <c r="W9" s="53"/>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row>
    <row r="10" spans="1:83" ht="12.75">
      <c r="A10" s="15"/>
      <c r="B10" s="18" t="s">
        <v>396</v>
      </c>
      <c r="C10" s="96">
        <v>0</v>
      </c>
      <c r="D10" s="96">
        <f>'[1]VFD Detail'!J205</f>
        <v>346.125</v>
      </c>
      <c r="E10" s="96">
        <f>'[1]VFD Detail'!P205</f>
        <v>692.25</v>
      </c>
      <c r="F10" s="96">
        <f>'[1]VFD Detail'!V205</f>
        <v>549.25</v>
      </c>
      <c r="G10" s="96">
        <f>'[1]VFD Detail'!AB205</f>
        <v>692.25</v>
      </c>
      <c r="H10" s="96">
        <f>'[1]VFD Detail'!AH205</f>
        <v>0</v>
      </c>
      <c r="I10" s="96"/>
      <c r="J10" s="96"/>
      <c r="K10" s="96"/>
      <c r="L10" s="96"/>
      <c r="M10" s="96"/>
      <c r="N10" s="96"/>
      <c r="O10" s="96"/>
      <c r="P10" s="11">
        <f t="shared" si="1"/>
        <v>2279.875</v>
      </c>
      <c r="Q10" s="18"/>
      <c r="R10" s="18"/>
      <c r="S10" s="18"/>
      <c r="T10" s="18"/>
      <c r="U10" s="18"/>
      <c r="V10" s="53"/>
      <c r="W10" s="53"/>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row>
    <row r="11" spans="1:83" ht="12.75">
      <c r="A11" s="15"/>
      <c r="B11" s="18" t="s">
        <v>397</v>
      </c>
      <c r="C11" s="96">
        <v>0</v>
      </c>
      <c r="D11" s="96">
        <f>'[1]VFD Detail'!J373</f>
        <v>0</v>
      </c>
      <c r="E11" s="96">
        <f>'[1]VFD Detail'!P373</f>
        <v>649.25</v>
      </c>
      <c r="F11" s="96">
        <f>'[1]VFD Detail'!V373</f>
        <v>848</v>
      </c>
      <c r="G11" s="96">
        <f>'[1]VFD Detail'!AB373</f>
        <v>848</v>
      </c>
      <c r="H11" s="96">
        <f>'[1]VFD Detail'!AH373</f>
        <v>768.5</v>
      </c>
      <c r="I11" s="96"/>
      <c r="J11" s="96"/>
      <c r="K11" s="96"/>
      <c r="L11" s="96"/>
      <c r="M11" s="96"/>
      <c r="N11" s="96"/>
      <c r="O11" s="96"/>
      <c r="P11" s="11">
        <f t="shared" si="1"/>
        <v>3113.75</v>
      </c>
      <c r="Q11" s="18"/>
      <c r="R11" s="18"/>
      <c r="S11" s="18"/>
      <c r="T11" s="18"/>
      <c r="U11" s="18"/>
      <c r="V11" s="53"/>
      <c r="W11" s="53"/>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row>
    <row r="12" spans="1:83" ht="12.75">
      <c r="A12" s="15"/>
      <c r="B12" s="18" t="s">
        <v>398</v>
      </c>
      <c r="C12" s="96">
        <v>0</v>
      </c>
      <c r="D12" s="96">
        <f>'[1]VFD Detail'!J289</f>
        <v>498.21000000000004</v>
      </c>
      <c r="E12" s="96">
        <f>'[1]VFD Detail'!P289</f>
        <v>543.63</v>
      </c>
      <c r="F12" s="96">
        <f>'[1]VFD Detail'!V289</f>
        <v>628.1</v>
      </c>
      <c r="G12" s="96">
        <f>'[1]VFD Detail'!AB289</f>
        <v>523.15</v>
      </c>
      <c r="H12" s="96">
        <f>'[1]VFD Detail'!AH289</f>
        <v>0</v>
      </c>
      <c r="I12" s="96"/>
      <c r="J12" s="96"/>
      <c r="K12" s="96"/>
      <c r="L12" s="96"/>
      <c r="M12" s="96"/>
      <c r="N12" s="96"/>
      <c r="O12" s="96"/>
      <c r="P12" s="11">
        <f t="shared" si="1"/>
        <v>2193.09</v>
      </c>
      <c r="Q12" s="18"/>
      <c r="R12" s="55"/>
      <c r="S12" s="18"/>
      <c r="T12" s="55"/>
      <c r="U12" s="18"/>
      <c r="V12" s="53"/>
      <c r="W12" s="54"/>
      <c r="X12" s="46"/>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row>
    <row r="13" spans="1:83" ht="12.75">
      <c r="A13" s="15"/>
      <c r="B13" s="18" t="s">
        <v>399</v>
      </c>
      <c r="C13" s="96">
        <v>0</v>
      </c>
      <c r="D13" s="96">
        <v>0</v>
      </c>
      <c r="E13" s="96">
        <v>0</v>
      </c>
      <c r="F13" s="96">
        <f>'[1]VFD Detail'!V415</f>
        <v>372.75</v>
      </c>
      <c r="G13" s="96">
        <f>'[1]VFD Detail'!AB415</f>
        <v>745.5</v>
      </c>
      <c r="H13" s="374">
        <f>'[1]VFD Detail'!AH415</f>
        <v>372.75</v>
      </c>
      <c r="I13" s="96"/>
      <c r="J13" s="96"/>
      <c r="K13" s="96"/>
      <c r="L13" s="96"/>
      <c r="M13" s="96"/>
      <c r="N13" s="96"/>
      <c r="O13" s="96"/>
      <c r="P13" s="11">
        <f t="shared" si="1"/>
        <v>1491</v>
      </c>
      <c r="Q13" s="18"/>
      <c r="R13" s="55"/>
      <c r="S13" s="18"/>
      <c r="T13" s="55"/>
      <c r="U13" s="18"/>
      <c r="V13" s="53"/>
      <c r="W13" s="54"/>
      <c r="X13" s="46"/>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row>
    <row r="14" spans="1:83" ht="12.75">
      <c r="A14" s="15"/>
      <c r="B14" s="18" t="s">
        <v>400</v>
      </c>
      <c r="C14" s="96">
        <v>0</v>
      </c>
      <c r="D14" s="96">
        <v>0</v>
      </c>
      <c r="E14" s="96">
        <v>0</v>
      </c>
      <c r="F14" s="96">
        <f>'[1]VFD Detail'!V457</f>
        <v>154</v>
      </c>
      <c r="G14" s="96">
        <f>'[1]VFD Detail'!AB457</f>
        <v>154</v>
      </c>
      <c r="H14" s="374">
        <f>'[1]VFD Detail'!AH457</f>
        <v>0</v>
      </c>
      <c r="I14" s="96"/>
      <c r="J14" s="96"/>
      <c r="K14" s="96"/>
      <c r="L14" s="96"/>
      <c r="M14" s="96"/>
      <c r="N14" s="96"/>
      <c r="O14" s="96"/>
      <c r="P14" s="11">
        <f t="shared" si="1"/>
        <v>308</v>
      </c>
      <c r="Q14" s="18"/>
      <c r="R14" s="55"/>
      <c r="S14" s="18"/>
      <c r="T14" s="55"/>
      <c r="U14" s="18"/>
      <c r="V14" s="53"/>
      <c r="W14" s="54"/>
      <c r="X14" s="46"/>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row>
    <row r="15" spans="1:83" ht="12.75">
      <c r="A15" s="15"/>
      <c r="B15" s="18" t="s">
        <v>401</v>
      </c>
      <c r="C15" s="96">
        <v>0</v>
      </c>
      <c r="D15" s="96">
        <v>0</v>
      </c>
      <c r="E15" s="96">
        <v>0</v>
      </c>
      <c r="F15" s="96">
        <f>'[1]VFD Detail'!V499</f>
        <v>346.125</v>
      </c>
      <c r="G15" s="96">
        <f>'[1]VFD Detail'!AB499</f>
        <v>745.5</v>
      </c>
      <c r="H15" s="96">
        <f>'[1]VFD Detail'!AH499</f>
        <v>346.125</v>
      </c>
      <c r="I15" s="96"/>
      <c r="J15" s="96"/>
      <c r="K15" s="96"/>
      <c r="L15" s="96"/>
      <c r="M15" s="96"/>
      <c r="N15" s="96"/>
      <c r="O15" s="96"/>
      <c r="P15" s="11">
        <f t="shared" si="1"/>
        <v>1437.75</v>
      </c>
      <c r="Q15" s="18"/>
      <c r="R15" s="55"/>
      <c r="S15" s="18"/>
      <c r="T15" s="55"/>
      <c r="U15" s="18"/>
      <c r="V15" s="53"/>
      <c r="W15" s="54"/>
      <c r="X15" s="46"/>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row>
    <row r="16" spans="1:83" ht="12.75">
      <c r="A16" s="25"/>
      <c r="B16" s="56"/>
      <c r="C16" s="97"/>
      <c r="D16" s="97"/>
      <c r="E16" s="97"/>
      <c r="F16" s="97"/>
      <c r="G16" s="97"/>
      <c r="H16" s="97"/>
      <c r="I16" s="97"/>
      <c r="J16" s="97"/>
      <c r="K16" s="97"/>
      <c r="L16" s="97"/>
      <c r="M16" s="97"/>
      <c r="N16" s="97"/>
      <c r="O16" s="97"/>
      <c r="P16" s="27">
        <f t="shared" si="1"/>
        <v>0</v>
      </c>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row>
    <row r="17" spans="1:83" ht="12.75">
      <c r="A17" s="25"/>
      <c r="B17" s="56"/>
      <c r="C17" s="97"/>
      <c r="D17" s="97"/>
      <c r="E17" s="97"/>
      <c r="F17" s="97"/>
      <c r="G17" s="97"/>
      <c r="H17" s="97"/>
      <c r="I17" s="97"/>
      <c r="J17" s="97"/>
      <c r="K17" s="97"/>
      <c r="L17" s="97"/>
      <c r="M17" s="97"/>
      <c r="N17" s="97"/>
      <c r="O17" s="97"/>
      <c r="P17" s="27">
        <f t="shared" si="1"/>
        <v>0</v>
      </c>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row>
    <row r="18" spans="1:83" ht="12.75">
      <c r="A18" s="88"/>
      <c r="B18" s="56"/>
      <c r="C18" s="97"/>
      <c r="D18" s="97"/>
      <c r="E18" s="97"/>
      <c r="F18" s="97"/>
      <c r="G18" s="97"/>
      <c r="H18" s="97"/>
      <c r="I18" s="97"/>
      <c r="J18" s="97"/>
      <c r="K18" s="97"/>
      <c r="L18" s="97"/>
      <c r="M18" s="97"/>
      <c r="N18" s="97"/>
      <c r="O18" s="97"/>
      <c r="P18" s="39"/>
      <c r="Q18" s="56"/>
      <c r="R18" s="56"/>
      <c r="S18" s="56"/>
      <c r="T18" s="57"/>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row>
    <row r="19" spans="1:83" ht="12.75">
      <c r="A19" s="88"/>
      <c r="B19" s="90"/>
      <c r="C19" s="294" t="s">
        <v>49</v>
      </c>
      <c r="D19" s="85">
        <f aca="true" t="shared" si="2" ref="D19:I19">SUM(D4:D17)</f>
        <v>4557.71</v>
      </c>
      <c r="E19" s="85">
        <f t="shared" si="2"/>
        <v>9096.0675</v>
      </c>
      <c r="F19" s="85">
        <f t="shared" si="2"/>
        <v>8730.25</v>
      </c>
      <c r="G19" s="85">
        <f t="shared" si="2"/>
        <v>11907</v>
      </c>
      <c r="H19" s="85">
        <f t="shared" si="2"/>
        <v>3856.025</v>
      </c>
      <c r="I19" s="85">
        <f t="shared" si="2"/>
        <v>0</v>
      </c>
      <c r="J19" s="85">
        <f aca="true" t="shared" si="3" ref="J19:O19">SUM(J3:J18)</f>
        <v>0</v>
      </c>
      <c r="K19" s="85">
        <f t="shared" si="3"/>
        <v>0</v>
      </c>
      <c r="L19" s="85">
        <f t="shared" si="3"/>
        <v>0</v>
      </c>
      <c r="M19" s="85">
        <f t="shared" si="3"/>
        <v>0</v>
      </c>
      <c r="N19" s="85">
        <f t="shared" si="3"/>
        <v>0</v>
      </c>
      <c r="O19" s="85">
        <f t="shared" si="3"/>
        <v>0</v>
      </c>
      <c r="P19" s="86">
        <f>SUM(P4:P18)</f>
        <v>38147.052500000005</v>
      </c>
      <c r="Q19" s="56"/>
      <c r="R19" s="56"/>
      <c r="S19" s="56"/>
      <c r="T19" s="56"/>
      <c r="U19" s="56"/>
      <c r="V19" s="56"/>
      <c r="W19" s="56"/>
      <c r="X19" s="57"/>
      <c r="Y19" s="56"/>
      <c r="Z19" s="56"/>
      <c r="AA19" s="56"/>
      <c r="AB19" s="56"/>
      <c r="AC19" s="56"/>
      <c r="AD19" s="56"/>
      <c r="AE19" s="56"/>
      <c r="AF19" s="56"/>
      <c r="AG19" s="56"/>
      <c r="AH19" s="56"/>
      <c r="AI19" s="56"/>
      <c r="AJ19" s="56"/>
      <c r="AK19" s="56"/>
      <c r="AL19" s="56"/>
      <c r="AM19" s="56"/>
      <c r="AN19" s="56"/>
      <c r="AO19" s="56"/>
      <c r="AP19" s="56"/>
      <c r="AQ19" s="56"/>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row>
    <row r="20" spans="1:83" ht="12.75">
      <c r="A20" s="25"/>
      <c r="B20" s="25"/>
      <c r="C20" s="89" t="s">
        <v>49</v>
      </c>
      <c r="D20" s="89"/>
      <c r="E20" s="89"/>
      <c r="F20" s="89"/>
      <c r="G20" s="89"/>
      <c r="H20" s="89"/>
      <c r="I20" s="89"/>
      <c r="J20" s="89"/>
      <c r="K20" s="89"/>
      <c r="L20" s="89"/>
      <c r="M20" s="89"/>
      <c r="N20" s="89"/>
      <c r="O20" s="89"/>
      <c r="P20" s="25"/>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row>
    <row r="21" spans="1:83" ht="12.75">
      <c r="A21" s="25"/>
      <c r="B21" s="25"/>
      <c r="C21" s="89"/>
      <c r="D21" s="89"/>
      <c r="E21" s="89"/>
      <c r="F21" s="89"/>
      <c r="G21" s="89"/>
      <c r="H21" s="89"/>
      <c r="I21" s="89"/>
      <c r="J21" s="89"/>
      <c r="K21" s="89"/>
      <c r="L21" s="89"/>
      <c r="M21" s="89"/>
      <c r="N21" s="89"/>
      <c r="O21" s="89"/>
      <c r="P21" s="25"/>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row>
    <row r="22" spans="1:83" ht="12.75">
      <c r="A22" s="25"/>
      <c r="B22" s="25"/>
      <c r="C22" s="89"/>
      <c r="D22" s="89"/>
      <c r="E22" s="89"/>
      <c r="F22" s="89"/>
      <c r="G22" s="89"/>
      <c r="H22" s="89"/>
      <c r="I22" s="89"/>
      <c r="J22" s="89"/>
      <c r="K22" s="89"/>
      <c r="L22" s="89"/>
      <c r="M22" s="89"/>
      <c r="N22" s="89"/>
      <c r="O22" s="89"/>
      <c r="P22" s="25"/>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row>
    <row r="23" spans="1:83" ht="12.75">
      <c r="A23" s="18"/>
      <c r="B23" s="18"/>
      <c r="C23" s="58"/>
      <c r="D23" s="58"/>
      <c r="E23" s="58"/>
      <c r="F23" s="58"/>
      <c r="G23" s="58"/>
      <c r="H23" s="58"/>
      <c r="I23" s="58"/>
      <c r="J23" s="58"/>
      <c r="K23" s="58"/>
      <c r="L23" s="58"/>
      <c r="M23" s="58"/>
      <c r="N23" s="58"/>
      <c r="O23" s="5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row>
    <row r="24" spans="1:83" ht="12.75">
      <c r="A24" s="18"/>
      <c r="B24" s="18" t="s">
        <v>45</v>
      </c>
      <c r="C24" s="58"/>
      <c r="D24" s="58"/>
      <c r="E24" s="58"/>
      <c r="F24" s="58"/>
      <c r="G24" s="58"/>
      <c r="H24" s="58"/>
      <c r="I24" s="58"/>
      <c r="J24" s="58"/>
      <c r="K24" s="58"/>
      <c r="L24" s="58"/>
      <c r="M24" s="58"/>
      <c r="N24" s="58"/>
      <c r="O24" s="5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row>
    <row r="25" spans="1:83" ht="12.75">
      <c r="A25" s="18"/>
      <c r="B25" s="18"/>
      <c r="C25" s="58"/>
      <c r="D25" s="58"/>
      <c r="E25" s="58"/>
      <c r="F25" s="58"/>
      <c r="G25" s="58"/>
      <c r="H25" s="58"/>
      <c r="I25" s="58"/>
      <c r="J25" s="58"/>
      <c r="K25" s="58"/>
      <c r="L25" s="58"/>
      <c r="M25" s="58"/>
      <c r="N25" s="58"/>
      <c r="O25" s="5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row>
    <row r="26" spans="1:83" ht="12.75">
      <c r="A26" s="18"/>
      <c r="B26" s="18"/>
      <c r="C26" s="58"/>
      <c r="D26" s="58"/>
      <c r="E26" s="58"/>
      <c r="F26" s="58"/>
      <c r="G26" s="58"/>
      <c r="H26" s="58"/>
      <c r="I26" s="58"/>
      <c r="J26" s="58"/>
      <c r="K26" s="58"/>
      <c r="L26" s="58"/>
      <c r="M26" s="58"/>
      <c r="N26" s="58"/>
      <c r="O26" s="5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row>
    <row r="27" spans="1:83" ht="12.75">
      <c r="A27" s="18"/>
      <c r="B27" s="18"/>
      <c r="C27" s="58"/>
      <c r="D27" s="58"/>
      <c r="E27" s="58"/>
      <c r="F27" s="58"/>
      <c r="G27" s="58"/>
      <c r="H27" s="58"/>
      <c r="I27" s="58"/>
      <c r="J27" s="58"/>
      <c r="K27" s="58"/>
      <c r="L27" s="58"/>
      <c r="M27" s="58"/>
      <c r="N27" s="58"/>
      <c r="O27" s="5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row>
    <row r="28" spans="1:83" ht="12.75">
      <c r="A28" s="18"/>
      <c r="B28" s="18"/>
      <c r="C28" s="58"/>
      <c r="D28" s="58"/>
      <c r="E28" s="58"/>
      <c r="F28" s="58"/>
      <c r="G28" s="58"/>
      <c r="H28" s="58"/>
      <c r="I28" s="58"/>
      <c r="J28" s="58"/>
      <c r="K28" s="58"/>
      <c r="L28" s="58"/>
      <c r="M28" s="58"/>
      <c r="N28" s="58"/>
      <c r="O28" s="58"/>
      <c r="P28" s="18"/>
      <c r="Q28" s="18"/>
      <c r="R28" s="46"/>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row>
    <row r="29" spans="1:83" ht="12.75">
      <c r="A29" s="18"/>
      <c r="B29" s="18"/>
      <c r="C29" s="58"/>
      <c r="D29" s="58"/>
      <c r="E29" s="58"/>
      <c r="F29" s="58"/>
      <c r="G29" s="58"/>
      <c r="H29" s="58"/>
      <c r="I29" s="58"/>
      <c r="J29" s="58"/>
      <c r="K29" s="58"/>
      <c r="L29" s="58"/>
      <c r="M29" s="58"/>
      <c r="N29" s="58"/>
      <c r="O29" s="5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row>
    <row r="30" spans="1:83" ht="12.75">
      <c r="A30" s="18"/>
      <c r="B30" s="18"/>
      <c r="C30" s="58"/>
      <c r="D30" s="58"/>
      <c r="E30" s="58"/>
      <c r="F30" s="58"/>
      <c r="G30" s="58"/>
      <c r="H30" s="58"/>
      <c r="I30" s="58"/>
      <c r="J30" s="58"/>
      <c r="K30" s="58"/>
      <c r="L30" s="58"/>
      <c r="M30" s="58"/>
      <c r="N30" s="58"/>
      <c r="O30" s="5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row>
    <row r="31" spans="1:83" ht="12.75">
      <c r="A31" s="18"/>
      <c r="B31" s="18"/>
      <c r="C31" s="58"/>
      <c r="D31" s="58"/>
      <c r="E31" s="58"/>
      <c r="F31" s="58"/>
      <c r="G31" s="58"/>
      <c r="H31" s="58"/>
      <c r="I31" s="58"/>
      <c r="J31" s="58"/>
      <c r="K31" s="58"/>
      <c r="L31" s="58"/>
      <c r="M31" s="58"/>
      <c r="N31" s="58"/>
      <c r="O31" s="5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row>
    <row r="32" spans="1:83" ht="12.7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row>
    <row r="33" spans="1:83" ht="12.7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row>
    <row r="34" spans="1:83" ht="12.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row>
    <row r="35" spans="1:83" ht="12.7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row>
    <row r="36" spans="1:83" ht="12.7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row>
    <row r="37" spans="1:83" ht="12.7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row>
    <row r="38" spans="1:83" ht="12.7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row>
    <row r="39" spans="1:83" ht="12.7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row>
    <row r="40" spans="1:83" ht="12.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row>
    <row r="41" spans="1:83" ht="12.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row>
    <row r="42" spans="1:83" ht="12.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row>
    <row r="43" spans="1:83" ht="12.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row>
    <row r="44" spans="1:83" ht="12.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row>
    <row r="45" spans="1:83" ht="12.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row>
    <row r="46" spans="1:83"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row>
    <row r="47" spans="1:83" ht="12.7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row>
    <row r="48" spans="1:83"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row>
    <row r="49" spans="1:83" ht="12.7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row>
    <row r="50" spans="1:83" ht="12.7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row>
    <row r="51" spans="1:83" ht="12.7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row>
    <row r="52" spans="1:83" ht="12.7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row>
    <row r="53" spans="1:83" ht="12.7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row>
    <row r="54" spans="1:83" ht="12.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row>
    <row r="55" spans="1:83" ht="12.7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row>
    <row r="56" spans="1:83" ht="12.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row>
    <row r="57" spans="1:83"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row>
    <row r="58" spans="1:83" ht="12.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row>
    <row r="59" spans="1:83"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row>
    <row r="60" spans="1:83" ht="12.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row>
    <row r="61" spans="1:83" ht="12.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row>
    <row r="62" spans="1:6" ht="12.75">
      <c r="A62" s="18"/>
      <c r="B62" s="18"/>
      <c r="C62" s="18"/>
      <c r="D62" s="18"/>
      <c r="E62" s="18"/>
      <c r="F62" s="18"/>
    </row>
    <row r="63" spans="1:6" ht="12.75">
      <c r="A63" s="18"/>
      <c r="B63" s="18"/>
      <c r="C63" s="18"/>
      <c r="D63" s="18"/>
      <c r="E63" s="18"/>
      <c r="F63" s="18"/>
    </row>
    <row r="64" spans="1:6" ht="12.75">
      <c r="A64" s="18"/>
      <c r="B64" s="18"/>
      <c r="C64" s="18"/>
      <c r="D64" s="18"/>
      <c r="E64" s="18"/>
      <c r="F64" s="18"/>
    </row>
    <row r="65" spans="1:6" ht="12.75">
      <c r="A65" s="18"/>
      <c r="B65" s="18"/>
      <c r="C65" s="18"/>
      <c r="D65" s="18"/>
      <c r="E65" s="18"/>
      <c r="F65" s="18"/>
    </row>
    <row r="66" spans="1:6" ht="12.75">
      <c r="A66" s="18"/>
      <c r="B66" s="18"/>
      <c r="C66" s="18"/>
      <c r="D66" s="18"/>
      <c r="E66" s="18"/>
      <c r="F66" s="18"/>
    </row>
    <row r="67" spans="1:6" ht="12.75">
      <c r="A67" s="18"/>
      <c r="B67" s="18"/>
      <c r="C67" s="18"/>
      <c r="D67" s="18"/>
      <c r="E67" s="18"/>
      <c r="F67" s="18"/>
    </row>
    <row r="68" spans="1:6" ht="12.75">
      <c r="A68" s="18"/>
      <c r="B68" s="18"/>
      <c r="C68" s="18"/>
      <c r="D68" s="18"/>
      <c r="E68" s="18"/>
      <c r="F68" s="18"/>
    </row>
    <row r="69" spans="1:6" ht="12.75">
      <c r="A69" s="18"/>
      <c r="B69" s="18"/>
      <c r="C69" s="18"/>
      <c r="D69" s="18"/>
      <c r="E69" s="18"/>
      <c r="F69" s="18"/>
    </row>
    <row r="70" spans="1:6" ht="12.75">
      <c r="A70" s="18"/>
      <c r="B70" s="18"/>
      <c r="C70" s="18"/>
      <c r="D70" s="18"/>
      <c r="E70" s="18"/>
      <c r="F70" s="18"/>
    </row>
    <row r="71" spans="1:6" ht="12.75">
      <c r="A71" s="18"/>
      <c r="B71" s="18"/>
      <c r="C71" s="18"/>
      <c r="D71" s="18"/>
      <c r="E71" s="18"/>
      <c r="F71" s="18"/>
    </row>
    <row r="72" spans="1:6" ht="12.75">
      <c r="A72" s="18"/>
      <c r="B72" s="18"/>
      <c r="C72" s="18"/>
      <c r="D72" s="18"/>
      <c r="E72" s="18"/>
      <c r="F72" s="18"/>
    </row>
    <row r="73" spans="1:6" ht="12.75">
      <c r="A73" s="18"/>
      <c r="B73" s="18"/>
      <c r="C73" s="18"/>
      <c r="D73" s="18"/>
      <c r="E73" s="18"/>
      <c r="F73" s="18"/>
    </row>
    <row r="74" spans="1:6" ht="12.75">
      <c r="A74" s="18"/>
      <c r="B74" s="18"/>
      <c r="C74" s="18"/>
      <c r="D74" s="18"/>
      <c r="E74" s="18"/>
      <c r="F74" s="18"/>
    </row>
    <row r="75" spans="1:6" ht="12.75">
      <c r="A75" s="18"/>
      <c r="B75" s="18"/>
      <c r="C75" s="18"/>
      <c r="D75" s="18"/>
      <c r="E75" s="18"/>
      <c r="F75" s="18"/>
    </row>
    <row r="76" spans="1:6" ht="12.75">
      <c r="A76" s="18"/>
      <c r="B76" s="18"/>
      <c r="C76" s="18"/>
      <c r="D76" s="18"/>
      <c r="E76" s="18"/>
      <c r="F76" s="18"/>
    </row>
    <row r="77" spans="1:6" ht="12.75">
      <c r="A77" s="18"/>
      <c r="B77" s="18"/>
      <c r="C77" s="18"/>
      <c r="D77" s="18"/>
      <c r="E77" s="18"/>
      <c r="F77" s="18"/>
    </row>
    <row r="78" spans="1:6" ht="12.75">
      <c r="A78" s="18"/>
      <c r="B78" s="18"/>
      <c r="C78" s="18"/>
      <c r="D78" s="18"/>
      <c r="E78" s="18"/>
      <c r="F78" s="18"/>
    </row>
    <row r="79" spans="1:6" ht="12.75">
      <c r="A79" s="18"/>
      <c r="B79" s="18"/>
      <c r="C79" s="18"/>
      <c r="D79" s="18"/>
      <c r="E79" s="18"/>
      <c r="F79" s="18"/>
    </row>
    <row r="80" spans="1:6" ht="12.75">
      <c r="A80" s="18"/>
      <c r="B80" s="18"/>
      <c r="C80" s="18"/>
      <c r="D80" s="18"/>
      <c r="E80" s="18"/>
      <c r="F80" s="18"/>
    </row>
    <row r="81" spans="1:6" ht="12.75">
      <c r="A81" s="18"/>
      <c r="B81" s="18"/>
      <c r="C81" s="18"/>
      <c r="D81" s="18"/>
      <c r="E81" s="18"/>
      <c r="F81" s="18"/>
    </row>
    <row r="82" spans="1:6" ht="12.75">
      <c r="A82" s="18"/>
      <c r="B82" s="18"/>
      <c r="C82" s="18"/>
      <c r="D82" s="18"/>
      <c r="E82" s="18"/>
      <c r="F82" s="18"/>
    </row>
    <row r="83" spans="1:6" ht="12.75">
      <c r="A83" s="18"/>
      <c r="B83" s="18"/>
      <c r="C83" s="18"/>
      <c r="D83" s="18"/>
      <c r="E83" s="18"/>
      <c r="F83" s="18"/>
    </row>
    <row r="84" spans="1:6" ht="12.75">
      <c r="A84" s="18"/>
      <c r="B84" s="18"/>
      <c r="C84" s="18"/>
      <c r="D84" s="18"/>
      <c r="E84" s="18"/>
      <c r="F84" s="18"/>
    </row>
    <row r="85" spans="1:6" ht="12.75">
      <c r="A85" s="18"/>
      <c r="B85" s="18"/>
      <c r="C85" s="18"/>
      <c r="D85" s="18"/>
      <c r="E85" s="18"/>
      <c r="F85" s="18"/>
    </row>
    <row r="86" spans="1:6" ht="12.75">
      <c r="A86" s="18"/>
      <c r="B86" s="18"/>
      <c r="C86" s="18"/>
      <c r="D86" s="18"/>
      <c r="E86" s="18"/>
      <c r="F86" s="18"/>
    </row>
    <row r="87" spans="1:6" ht="12.75">
      <c r="A87" s="18"/>
      <c r="B87" s="18"/>
      <c r="C87" s="18"/>
      <c r="D87" s="18"/>
      <c r="E87" s="18"/>
      <c r="F87" s="18"/>
    </row>
    <row r="88" spans="1:6" ht="12.75">
      <c r="A88" s="18"/>
      <c r="B88" s="18"/>
      <c r="C88" s="18"/>
      <c r="D88" s="18"/>
      <c r="E88" s="18"/>
      <c r="F88" s="18"/>
    </row>
    <row r="89" spans="1:6" ht="12.75">
      <c r="A89" s="18"/>
      <c r="B89" s="18"/>
      <c r="C89" s="18"/>
      <c r="D89" s="18"/>
      <c r="E89" s="18"/>
      <c r="F89" s="18"/>
    </row>
    <row r="90" spans="1:6" ht="12.75">
      <c r="A90" s="18"/>
      <c r="B90" s="18"/>
      <c r="C90" s="18"/>
      <c r="D90" s="18"/>
      <c r="E90" s="18"/>
      <c r="F90" s="18"/>
    </row>
    <row r="91" spans="1:6" ht="12.75">
      <c r="A91" s="18"/>
      <c r="B91" s="18"/>
      <c r="C91" s="18"/>
      <c r="D91" s="18"/>
      <c r="E91" s="18"/>
      <c r="F91" s="18"/>
    </row>
    <row r="92" spans="1:6" ht="12.75">
      <c r="A92" s="18"/>
      <c r="B92" s="18"/>
      <c r="C92" s="18"/>
      <c r="D92" s="18"/>
      <c r="E92" s="18"/>
      <c r="F92" s="18"/>
    </row>
    <row r="93" spans="1:6" ht="12.75">
      <c r="A93" s="18"/>
      <c r="B93" s="18"/>
      <c r="C93" s="18"/>
      <c r="D93" s="18"/>
      <c r="E93" s="18"/>
      <c r="F93" s="18"/>
    </row>
    <row r="94" spans="1:6" ht="12.75">
      <c r="A94" s="18"/>
      <c r="B94" s="18"/>
      <c r="C94" s="18"/>
      <c r="D94" s="18"/>
      <c r="E94" s="18"/>
      <c r="F94" s="18"/>
    </row>
    <row r="95" spans="1:6" ht="12.75">
      <c r="A95" s="18"/>
      <c r="B95" s="18"/>
      <c r="C95" s="18"/>
      <c r="D95" s="18"/>
      <c r="E95" s="18"/>
      <c r="F95" s="18"/>
    </row>
    <row r="96" spans="1:6" ht="12.75">
      <c r="A96" s="18"/>
      <c r="B96" s="18"/>
      <c r="C96" s="18"/>
      <c r="D96" s="18"/>
      <c r="E96" s="18"/>
      <c r="F96" s="18"/>
    </row>
    <row r="97" spans="1:6" ht="12.75">
      <c r="A97" s="18"/>
      <c r="B97" s="18"/>
      <c r="C97" s="18"/>
      <c r="D97" s="18"/>
      <c r="E97" s="18"/>
      <c r="F97" s="18"/>
    </row>
    <row r="98" spans="1:6" ht="12.75">
      <c r="A98" s="18"/>
      <c r="B98" s="18"/>
      <c r="C98" s="18"/>
      <c r="D98" s="18"/>
      <c r="E98" s="18"/>
      <c r="F98" s="18"/>
    </row>
    <row r="99" spans="1:6" ht="12.75">
      <c r="A99" s="18"/>
      <c r="B99" s="18"/>
      <c r="C99" s="18"/>
      <c r="D99" s="18"/>
      <c r="E99" s="18"/>
      <c r="F99" s="18"/>
    </row>
    <row r="100" spans="1:6" ht="12.75">
      <c r="A100" s="18"/>
      <c r="B100" s="18"/>
      <c r="C100" s="18"/>
      <c r="D100" s="18"/>
      <c r="E100" s="18"/>
      <c r="F100" s="18"/>
    </row>
    <row r="101" spans="1:6" ht="12.75">
      <c r="A101" s="18"/>
      <c r="B101" s="18"/>
      <c r="C101" s="18"/>
      <c r="D101" s="18"/>
      <c r="E101" s="18"/>
      <c r="F101" s="18"/>
    </row>
    <row r="102" spans="1:6" ht="12.75">
      <c r="A102" s="18"/>
      <c r="B102" s="18"/>
      <c r="C102" s="18"/>
      <c r="D102" s="18"/>
      <c r="E102" s="18"/>
      <c r="F102" s="18"/>
    </row>
    <row r="103" spans="1:6" ht="12.75">
      <c r="A103" s="18"/>
      <c r="B103" s="18"/>
      <c r="C103" s="18"/>
      <c r="D103" s="18"/>
      <c r="E103" s="18"/>
      <c r="F103" s="18"/>
    </row>
    <row r="104" spans="1:6" ht="12.75">
      <c r="A104" s="18"/>
      <c r="B104" s="18"/>
      <c r="C104" s="18"/>
      <c r="D104" s="18"/>
      <c r="E104" s="18"/>
      <c r="F104" s="18"/>
    </row>
    <row r="105" spans="1:6" ht="12.75">
      <c r="A105" s="18"/>
      <c r="B105" s="18"/>
      <c r="C105" s="18"/>
      <c r="D105" s="18"/>
      <c r="E105" s="18"/>
      <c r="F105" s="18"/>
    </row>
    <row r="106" spans="1:6" ht="12.75">
      <c r="A106" s="18"/>
      <c r="B106" s="18"/>
      <c r="C106" s="18"/>
      <c r="D106" s="18"/>
      <c r="E106" s="18"/>
      <c r="F106" s="18"/>
    </row>
    <row r="107" spans="1:6" ht="12.75">
      <c r="A107" s="18"/>
      <c r="B107" s="18"/>
      <c r="C107" s="18"/>
      <c r="D107" s="18"/>
      <c r="E107" s="18"/>
      <c r="F107" s="18"/>
    </row>
    <row r="108" spans="1:6" ht="12.75">
      <c r="A108" s="18"/>
      <c r="B108" s="18"/>
      <c r="C108" s="18"/>
      <c r="D108" s="18"/>
      <c r="E108" s="18"/>
      <c r="F108" s="18"/>
    </row>
    <row r="109" spans="1:6" ht="12.75">
      <c r="A109" s="18"/>
      <c r="B109" s="18"/>
      <c r="C109" s="18"/>
      <c r="D109" s="18"/>
      <c r="E109" s="18"/>
      <c r="F109" s="18"/>
    </row>
    <row r="110" spans="1:6" ht="12.75">
      <c r="A110" s="18"/>
      <c r="B110" s="18"/>
      <c r="C110" s="18"/>
      <c r="D110" s="18"/>
      <c r="E110" s="18"/>
      <c r="F110" s="18"/>
    </row>
    <row r="111" spans="1:6" ht="12.75">
      <c r="A111" s="18"/>
      <c r="B111" s="18"/>
      <c r="C111" s="18"/>
      <c r="D111" s="18"/>
      <c r="E111" s="18"/>
      <c r="F111" s="18"/>
    </row>
    <row r="112" spans="1:6" ht="12.75">
      <c r="A112" s="18"/>
      <c r="B112" s="18"/>
      <c r="C112" s="18"/>
      <c r="D112" s="18"/>
      <c r="E112" s="18"/>
      <c r="F112" s="18"/>
    </row>
    <row r="113" spans="1:6" ht="12.75">
      <c r="A113" s="18"/>
      <c r="B113" s="18"/>
      <c r="C113" s="18"/>
      <c r="D113" s="18"/>
      <c r="E113" s="18"/>
      <c r="F113" s="18"/>
    </row>
    <row r="114" spans="1:6" ht="12.75">
      <c r="A114" s="18"/>
      <c r="B114" s="18"/>
      <c r="C114" s="18"/>
      <c r="D114" s="18"/>
      <c r="E114" s="18"/>
      <c r="F114" s="18"/>
    </row>
    <row r="115" spans="1:6" ht="12.75">
      <c r="A115" s="18"/>
      <c r="B115" s="18"/>
      <c r="C115" s="18"/>
      <c r="D115" s="18"/>
      <c r="E115" s="18"/>
      <c r="F115" s="18"/>
    </row>
    <row r="116" spans="1:6" ht="12.75">
      <c r="A116" s="18"/>
      <c r="B116" s="18"/>
      <c r="C116" s="18"/>
      <c r="D116" s="18"/>
      <c r="E116" s="18"/>
      <c r="F116" s="18"/>
    </row>
    <row r="117" spans="1:6" ht="12.75">
      <c r="A117" s="18"/>
      <c r="B117" s="18"/>
      <c r="C117" s="18"/>
      <c r="D117" s="18"/>
      <c r="E117" s="18"/>
      <c r="F117" s="18"/>
    </row>
    <row r="118" spans="1:6" ht="12.75">
      <c r="A118" s="18"/>
      <c r="B118" s="18"/>
      <c r="C118" s="18"/>
      <c r="D118" s="18"/>
      <c r="E118" s="18"/>
      <c r="F118" s="18"/>
    </row>
    <row r="119" spans="1:6" ht="12.75">
      <c r="A119" s="18"/>
      <c r="B119" s="18"/>
      <c r="C119" s="18"/>
      <c r="D119" s="18"/>
      <c r="E119" s="18"/>
      <c r="F119" s="18"/>
    </row>
    <row r="120" spans="1:6" ht="12.75">
      <c r="A120" s="18"/>
      <c r="B120" s="18"/>
      <c r="C120" s="18"/>
      <c r="D120" s="18"/>
      <c r="E120" s="18"/>
      <c r="F120" s="18"/>
    </row>
    <row r="121" spans="1:6" ht="12.75">
      <c r="A121" s="18"/>
      <c r="B121" s="18"/>
      <c r="C121" s="18"/>
      <c r="D121" s="18"/>
      <c r="E121" s="18"/>
      <c r="F121" s="18"/>
    </row>
    <row r="122" spans="1:6" ht="12.75">
      <c r="A122" s="18"/>
      <c r="B122" s="18"/>
      <c r="C122" s="18"/>
      <c r="D122" s="18"/>
      <c r="E122" s="18"/>
      <c r="F122" s="18"/>
    </row>
    <row r="123" spans="1:6" ht="12.75">
      <c r="A123" s="18"/>
      <c r="B123" s="18"/>
      <c r="C123" s="18"/>
      <c r="D123" s="18"/>
      <c r="E123" s="18"/>
      <c r="F123" s="18"/>
    </row>
    <row r="124" spans="1:6" ht="12.75">
      <c r="A124" s="18"/>
      <c r="B124" s="18"/>
      <c r="C124" s="18"/>
      <c r="D124" s="18"/>
      <c r="E124" s="18"/>
      <c r="F124" s="18"/>
    </row>
    <row r="125" spans="1:6" ht="12.75">
      <c r="A125" s="18"/>
      <c r="B125" s="18"/>
      <c r="C125" s="18"/>
      <c r="D125" s="18"/>
      <c r="E125" s="18"/>
      <c r="F125" s="18"/>
    </row>
    <row r="126" spans="1:6" ht="12.75">
      <c r="A126" s="18"/>
      <c r="B126" s="18"/>
      <c r="C126" s="18"/>
      <c r="D126" s="18"/>
      <c r="E126" s="18"/>
      <c r="F126" s="18"/>
    </row>
    <row r="127" spans="1:6" ht="12.75">
      <c r="A127" s="18"/>
      <c r="B127" s="18"/>
      <c r="C127" s="18"/>
      <c r="D127" s="18"/>
      <c r="E127" s="18"/>
      <c r="F127" s="18"/>
    </row>
    <row r="128" spans="1:6" ht="12.75">
      <c r="A128" s="18"/>
      <c r="B128" s="18"/>
      <c r="C128" s="18"/>
      <c r="D128" s="18"/>
      <c r="E128" s="18"/>
      <c r="F128" s="18"/>
    </row>
    <row r="129" spans="1:6" ht="12.75">
      <c r="A129" s="18"/>
      <c r="B129" s="18"/>
      <c r="C129" s="18"/>
      <c r="D129" s="18"/>
      <c r="E129" s="18"/>
      <c r="F129" s="18"/>
    </row>
    <row r="130" spans="1:6" ht="12.75">
      <c r="A130" s="18"/>
      <c r="B130" s="18"/>
      <c r="C130" s="18"/>
      <c r="D130" s="18"/>
      <c r="E130" s="18"/>
      <c r="F130" s="18"/>
    </row>
    <row r="131" spans="1:6" ht="12.75">
      <c r="A131" s="18"/>
      <c r="B131" s="18"/>
      <c r="C131" s="18"/>
      <c r="D131" s="18"/>
      <c r="E131" s="18"/>
      <c r="F131" s="18"/>
    </row>
    <row r="132" spans="1:6" ht="12.75">
      <c r="A132" s="18"/>
      <c r="B132" s="18"/>
      <c r="C132" s="18"/>
      <c r="D132" s="18"/>
      <c r="E132" s="18"/>
      <c r="F132" s="18"/>
    </row>
    <row r="133" spans="1:6" ht="12.75">
      <c r="A133" s="18"/>
      <c r="B133" s="18"/>
      <c r="C133" s="18"/>
      <c r="D133" s="18"/>
      <c r="E133" s="18"/>
      <c r="F133" s="18"/>
    </row>
    <row r="134" spans="1:6" ht="12.75">
      <c r="A134" s="18"/>
      <c r="B134" s="18"/>
      <c r="C134" s="18"/>
      <c r="D134" s="18"/>
      <c r="E134" s="18"/>
      <c r="F134" s="18"/>
    </row>
    <row r="135" spans="1:6" ht="12.75">
      <c r="A135" s="18"/>
      <c r="B135" s="18"/>
      <c r="C135" s="18"/>
      <c r="D135" s="18"/>
      <c r="E135" s="18"/>
      <c r="F135" s="18"/>
    </row>
    <row r="136" spans="1:6" ht="12.75">
      <c r="A136" s="18"/>
      <c r="B136" s="18"/>
      <c r="C136" s="18"/>
      <c r="D136" s="18"/>
      <c r="E136" s="18"/>
      <c r="F136" s="18"/>
    </row>
    <row r="137" spans="1:6" ht="12.75">
      <c r="A137" s="18"/>
      <c r="B137" s="18"/>
      <c r="C137" s="18"/>
      <c r="D137" s="18"/>
      <c r="E137" s="18"/>
      <c r="F137" s="18"/>
    </row>
    <row r="138" spans="1:6" ht="12.75">
      <c r="A138" s="18"/>
      <c r="B138" s="18"/>
      <c r="C138" s="18"/>
      <c r="D138" s="18"/>
      <c r="E138" s="18"/>
      <c r="F138" s="18"/>
    </row>
    <row r="139" spans="1:6" ht="12.75">
      <c r="A139" s="18"/>
      <c r="B139" s="18"/>
      <c r="C139" s="18"/>
      <c r="D139" s="18"/>
      <c r="E139" s="18"/>
      <c r="F139" s="18"/>
    </row>
    <row r="140" spans="1:6" ht="12.75">
      <c r="A140" s="18"/>
      <c r="B140" s="18"/>
      <c r="C140" s="18"/>
      <c r="D140" s="18"/>
      <c r="E140" s="18"/>
      <c r="F140" s="18"/>
    </row>
    <row r="141" spans="1:6" ht="12.75">
      <c r="A141" s="18"/>
      <c r="B141" s="18"/>
      <c r="C141" s="18"/>
      <c r="D141" s="18"/>
      <c r="E141" s="18"/>
      <c r="F141" s="18"/>
    </row>
    <row r="142" spans="1:6" ht="12.75">
      <c r="A142" s="18"/>
      <c r="B142" s="18"/>
      <c r="C142" s="18"/>
      <c r="D142" s="18"/>
      <c r="E142" s="18"/>
      <c r="F142" s="18"/>
    </row>
    <row r="143" spans="1:6" ht="12.75">
      <c r="A143" s="18"/>
      <c r="B143" s="18"/>
      <c r="C143" s="18"/>
      <c r="D143" s="18"/>
      <c r="E143" s="18"/>
      <c r="F143" s="18"/>
    </row>
    <row r="144" spans="1:6" ht="12.75">
      <c r="A144" s="18"/>
      <c r="B144" s="18"/>
      <c r="C144" s="18"/>
      <c r="D144" s="18"/>
      <c r="E144" s="18"/>
      <c r="F144" s="18"/>
    </row>
    <row r="145" spans="1:6" ht="12.75">
      <c r="A145" s="18"/>
      <c r="B145" s="18"/>
      <c r="C145" s="18"/>
      <c r="D145" s="18"/>
      <c r="E145" s="18"/>
      <c r="F145" s="18"/>
    </row>
    <row r="146" spans="1:6" ht="12.75">
      <c r="A146" s="18"/>
      <c r="B146" s="18"/>
      <c r="C146" s="18"/>
      <c r="D146" s="18"/>
      <c r="E146" s="18"/>
      <c r="F146" s="18"/>
    </row>
    <row r="147" spans="1:6" ht="12.75">
      <c r="A147" s="18"/>
      <c r="B147" s="18"/>
      <c r="C147" s="18"/>
      <c r="D147" s="18"/>
      <c r="E147" s="18"/>
      <c r="F147" s="18"/>
    </row>
    <row r="148" spans="1:6" ht="12.75">
      <c r="A148" s="18"/>
      <c r="B148" s="18"/>
      <c r="C148" s="18"/>
      <c r="D148" s="18"/>
      <c r="E148" s="18"/>
      <c r="F148" s="18"/>
    </row>
    <row r="149" spans="1:6" ht="12.75">
      <c r="A149" s="18"/>
      <c r="B149" s="18"/>
      <c r="C149" s="18"/>
      <c r="D149" s="18"/>
      <c r="E149" s="18"/>
      <c r="F149" s="18"/>
    </row>
    <row r="150" spans="1:6" ht="12.75">
      <c r="A150" s="18"/>
      <c r="B150" s="18"/>
      <c r="C150" s="18"/>
      <c r="D150" s="18"/>
      <c r="E150" s="18"/>
      <c r="F150" s="18"/>
    </row>
    <row r="151" spans="1:6" ht="12.75">
      <c r="A151" s="18"/>
      <c r="B151" s="18"/>
      <c r="C151" s="18"/>
      <c r="D151" s="18"/>
      <c r="E151" s="18"/>
      <c r="F151" s="18"/>
    </row>
    <row r="152" spans="1:6" ht="12.75">
      <c r="A152" s="18"/>
      <c r="B152" s="18"/>
      <c r="C152" s="18"/>
      <c r="D152" s="18"/>
      <c r="E152" s="18"/>
      <c r="F152" s="18"/>
    </row>
    <row r="153" spans="1:6" ht="12.75">
      <c r="A153" s="18"/>
      <c r="B153" s="18"/>
      <c r="C153" s="18"/>
      <c r="D153" s="18"/>
      <c r="E153" s="18"/>
      <c r="F153" s="18"/>
    </row>
    <row r="154" spans="1:6" ht="12.75">
      <c r="A154" s="18"/>
      <c r="B154" s="18"/>
      <c r="C154" s="18"/>
      <c r="D154" s="18"/>
      <c r="E154" s="18"/>
      <c r="F154" s="18"/>
    </row>
    <row r="155" spans="1:6" ht="12.75">
      <c r="A155" s="18"/>
      <c r="B155" s="18"/>
      <c r="C155" s="18"/>
      <c r="D155" s="18"/>
      <c r="E155" s="18"/>
      <c r="F155" s="18"/>
    </row>
    <row r="156" spans="1:6" ht="12.75">
      <c r="A156" s="18"/>
      <c r="B156" s="18"/>
      <c r="C156" s="18"/>
      <c r="D156" s="18"/>
      <c r="E156" s="18"/>
      <c r="F156" s="18"/>
    </row>
    <row r="157" spans="1:6" ht="12.75">
      <c r="A157" s="18"/>
      <c r="B157" s="18"/>
      <c r="C157" s="18"/>
      <c r="D157" s="18"/>
      <c r="E157" s="18"/>
      <c r="F157" s="18"/>
    </row>
    <row r="158" spans="1:6" ht="12.75">
      <c r="A158" s="18"/>
      <c r="B158" s="18"/>
      <c r="C158" s="18"/>
      <c r="D158" s="18"/>
      <c r="E158" s="18"/>
      <c r="F158" s="18"/>
    </row>
    <row r="159" spans="1:6" ht="12.75">
      <c r="A159" s="18"/>
      <c r="B159" s="18"/>
      <c r="C159" s="18"/>
      <c r="D159" s="18"/>
      <c r="E159" s="18"/>
      <c r="F159" s="18"/>
    </row>
    <row r="160" spans="1:6" ht="12.75">
      <c r="A160" s="18"/>
      <c r="B160" s="18"/>
      <c r="C160" s="18"/>
      <c r="D160" s="18"/>
      <c r="E160" s="18"/>
      <c r="F160" s="18"/>
    </row>
    <row r="161" spans="1:6" ht="12.75">
      <c r="A161" s="18"/>
      <c r="B161" s="18"/>
      <c r="C161" s="18"/>
      <c r="D161" s="18"/>
      <c r="E161" s="18"/>
      <c r="F161" s="18"/>
    </row>
    <row r="162" spans="1:6" ht="12.75">
      <c r="A162" s="18"/>
      <c r="B162" s="18"/>
      <c r="C162" s="18"/>
      <c r="D162" s="18"/>
      <c r="E162" s="18"/>
      <c r="F162" s="18"/>
    </row>
    <row r="163" spans="1:6" ht="12.75">
      <c r="A163" s="18"/>
      <c r="B163" s="18"/>
      <c r="C163" s="18"/>
      <c r="D163" s="18"/>
      <c r="E163" s="18"/>
      <c r="F163" s="18"/>
    </row>
    <row r="164" spans="1:6" ht="12.75">
      <c r="A164" s="18"/>
      <c r="B164" s="18"/>
      <c r="C164" s="18"/>
      <c r="D164" s="18"/>
      <c r="E164" s="18"/>
      <c r="F164" s="18"/>
    </row>
    <row r="165" spans="1:6" ht="12.75">
      <c r="A165" s="18"/>
      <c r="B165" s="18"/>
      <c r="C165" s="18"/>
      <c r="D165" s="18"/>
      <c r="E165" s="18"/>
      <c r="F165" s="18"/>
    </row>
    <row r="166" spans="1:6" ht="12.75">
      <c r="A166" s="18"/>
      <c r="B166" s="18"/>
      <c r="C166" s="18"/>
      <c r="D166" s="18"/>
      <c r="E166" s="18"/>
      <c r="F166" s="18"/>
    </row>
    <row r="167" spans="1:6" ht="12.75">
      <c r="A167" s="18"/>
      <c r="B167" s="18"/>
      <c r="C167" s="18"/>
      <c r="D167" s="18"/>
      <c r="E167" s="18"/>
      <c r="F167" s="18"/>
    </row>
    <row r="168" spans="1:6" ht="12.75">
      <c r="A168" s="18"/>
      <c r="B168" s="18"/>
      <c r="C168" s="18"/>
      <c r="D168" s="18"/>
      <c r="E168" s="18"/>
      <c r="F168" s="18"/>
    </row>
    <row r="169" spans="1:6" ht="12.75">
      <c r="A169" s="18"/>
      <c r="B169" s="18"/>
      <c r="C169" s="18"/>
      <c r="D169" s="18"/>
      <c r="E169" s="18"/>
      <c r="F169" s="18"/>
    </row>
    <row r="170" spans="1:6" ht="12.75">
      <c r="A170" s="18"/>
      <c r="B170" s="18"/>
      <c r="C170" s="18"/>
      <c r="D170" s="18"/>
      <c r="E170" s="18"/>
      <c r="F170" s="18"/>
    </row>
    <row r="171" spans="1:6" ht="12.75">
      <c r="A171" s="18"/>
      <c r="B171" s="18"/>
      <c r="C171" s="18"/>
      <c r="D171" s="18"/>
      <c r="E171" s="18"/>
      <c r="F171" s="18"/>
    </row>
    <row r="172" spans="1:6" ht="12.75">
      <c r="A172" s="18"/>
      <c r="B172" s="18"/>
      <c r="C172" s="18"/>
      <c r="D172" s="18"/>
      <c r="E172" s="18"/>
      <c r="F172" s="18"/>
    </row>
    <row r="173" spans="1:6" ht="12.75">
      <c r="A173" s="18"/>
      <c r="B173" s="18"/>
      <c r="C173" s="18"/>
      <c r="D173" s="18"/>
      <c r="E173" s="18"/>
      <c r="F173" s="18"/>
    </row>
    <row r="174" spans="1:6" ht="12.75">
      <c r="A174" s="18"/>
      <c r="B174" s="18"/>
      <c r="C174" s="18"/>
      <c r="D174" s="18"/>
      <c r="E174" s="18"/>
      <c r="F174" s="18"/>
    </row>
    <row r="175" spans="1:6" ht="12.75">
      <c r="A175" s="18"/>
      <c r="B175" s="18"/>
      <c r="C175" s="18"/>
      <c r="D175" s="18"/>
      <c r="E175" s="18"/>
      <c r="F175" s="18"/>
    </row>
    <row r="176" spans="1:6" ht="12.75">
      <c r="A176" s="18"/>
      <c r="B176" s="18"/>
      <c r="C176" s="18"/>
      <c r="D176" s="18"/>
      <c r="E176" s="18"/>
      <c r="F176" s="18"/>
    </row>
    <row r="177" spans="1:6" ht="12.75">
      <c r="A177" s="18"/>
      <c r="B177" s="18"/>
      <c r="C177" s="18"/>
      <c r="D177" s="18"/>
      <c r="E177" s="18"/>
      <c r="F177" s="18"/>
    </row>
    <row r="178" spans="1:6" ht="12.75">
      <c r="A178" s="18"/>
      <c r="B178" s="18"/>
      <c r="C178" s="18"/>
      <c r="D178" s="18"/>
      <c r="E178" s="18"/>
      <c r="F178" s="18"/>
    </row>
    <row r="179" spans="1:6" ht="12.75">
      <c r="A179" s="18"/>
      <c r="B179" s="18"/>
      <c r="C179" s="18"/>
      <c r="D179" s="18"/>
      <c r="E179" s="18"/>
      <c r="F179" s="18"/>
    </row>
    <row r="180" spans="1:6" ht="12.75">
      <c r="A180" s="18"/>
      <c r="B180" s="18"/>
      <c r="C180" s="18"/>
      <c r="D180" s="18"/>
      <c r="E180" s="18"/>
      <c r="F180" s="18"/>
    </row>
    <row r="181" spans="1:6" ht="12.75">
      <c r="A181" s="18"/>
      <c r="B181" s="18"/>
      <c r="C181" s="18"/>
      <c r="D181" s="18"/>
      <c r="E181" s="18"/>
      <c r="F181" s="18"/>
    </row>
    <row r="182" spans="1:6" ht="12.75">
      <c r="A182" s="18"/>
      <c r="B182" s="18"/>
      <c r="C182" s="18"/>
      <c r="D182" s="18"/>
      <c r="E182" s="18"/>
      <c r="F182" s="18"/>
    </row>
    <row r="183" spans="1:6" ht="12.75">
      <c r="A183" s="18"/>
      <c r="B183" s="18"/>
      <c r="C183" s="18"/>
      <c r="D183" s="18"/>
      <c r="E183" s="18"/>
      <c r="F183" s="18"/>
    </row>
    <row r="184" spans="1:6" ht="12.75">
      <c r="A184" s="18"/>
      <c r="B184" s="18"/>
      <c r="C184" s="18"/>
      <c r="D184" s="18"/>
      <c r="E184" s="18"/>
      <c r="F184" s="18"/>
    </row>
    <row r="185" spans="1:6" ht="12.75">
      <c r="A185" s="18"/>
      <c r="B185" s="18"/>
      <c r="C185" s="18"/>
      <c r="D185" s="18"/>
      <c r="E185" s="18"/>
      <c r="F185" s="18"/>
    </row>
    <row r="186" spans="1:6" ht="12.75">
      <c r="A186" s="18"/>
      <c r="B186" s="18"/>
      <c r="C186" s="18"/>
      <c r="D186" s="18"/>
      <c r="E186" s="18"/>
      <c r="F186" s="18"/>
    </row>
    <row r="187" spans="1:6" ht="12.75">
      <c r="A187" s="18"/>
      <c r="B187" s="18"/>
      <c r="C187" s="18"/>
      <c r="D187" s="18"/>
      <c r="E187" s="18"/>
      <c r="F187" s="18"/>
    </row>
    <row r="188" spans="1:6" ht="12.75">
      <c r="A188" s="18"/>
      <c r="B188" s="18"/>
      <c r="C188" s="18"/>
      <c r="D188" s="18"/>
      <c r="E188" s="18"/>
      <c r="F188" s="18"/>
    </row>
    <row r="189" spans="1:6" ht="12.75">
      <c r="A189" s="18"/>
      <c r="B189" s="18"/>
      <c r="C189" s="18"/>
      <c r="D189" s="18"/>
      <c r="E189" s="18"/>
      <c r="F189" s="18"/>
    </row>
    <row r="190" spans="1:6" ht="12.75">
      <c r="A190" s="18"/>
      <c r="B190" s="18"/>
      <c r="C190" s="18"/>
      <c r="D190" s="18"/>
      <c r="E190" s="18"/>
      <c r="F190" s="18"/>
    </row>
    <row r="191" spans="1:6" ht="12.75">
      <c r="A191" s="18"/>
      <c r="B191" s="18"/>
      <c r="C191" s="18"/>
      <c r="D191" s="18"/>
      <c r="E191" s="18"/>
      <c r="F191" s="18"/>
    </row>
    <row r="192" spans="1:6" ht="12.75">
      <c r="A192" s="18"/>
      <c r="B192" s="18"/>
      <c r="C192" s="18"/>
      <c r="D192" s="18"/>
      <c r="E192" s="18"/>
      <c r="F192" s="18"/>
    </row>
    <row r="193" spans="1:6" ht="12.75">
      <c r="A193" s="18"/>
      <c r="B193" s="18"/>
      <c r="C193" s="18"/>
      <c r="D193" s="18"/>
      <c r="E193" s="18"/>
      <c r="F193" s="18"/>
    </row>
    <row r="194" spans="1:6" ht="12.75">
      <c r="A194" s="18"/>
      <c r="B194" s="18"/>
      <c r="C194" s="18"/>
      <c r="D194" s="18"/>
      <c r="E194" s="18"/>
      <c r="F194" s="18"/>
    </row>
    <row r="195" spans="1:6" ht="12.75">
      <c r="A195" s="18"/>
      <c r="B195" s="18"/>
      <c r="C195" s="18"/>
      <c r="D195" s="18"/>
      <c r="E195" s="18"/>
      <c r="F195" s="18"/>
    </row>
    <row r="196" spans="1:6" ht="12.75">
      <c r="A196" s="18"/>
      <c r="B196" s="18"/>
      <c r="C196" s="18"/>
      <c r="D196" s="18"/>
      <c r="E196" s="18"/>
      <c r="F196" s="18"/>
    </row>
    <row r="197" spans="1:6" ht="12.75">
      <c r="A197" s="18"/>
      <c r="B197" s="18"/>
      <c r="C197" s="18"/>
      <c r="D197" s="18"/>
      <c r="E197" s="18"/>
      <c r="F197" s="18"/>
    </row>
    <row r="198" spans="1:6" ht="12.75">
      <c r="A198" s="18"/>
      <c r="B198" s="18"/>
      <c r="C198" s="18"/>
      <c r="D198" s="18"/>
      <c r="E198" s="18"/>
      <c r="F198" s="18"/>
    </row>
    <row r="199" spans="1:6" ht="12.75">
      <c r="A199" s="18"/>
      <c r="B199" s="18"/>
      <c r="C199" s="18"/>
      <c r="D199" s="18"/>
      <c r="E199" s="18"/>
      <c r="F199" s="18"/>
    </row>
    <row r="200" spans="1:6" ht="12.75">
      <c r="A200" s="18"/>
      <c r="B200" s="18"/>
      <c r="C200" s="18"/>
      <c r="D200" s="18"/>
      <c r="E200" s="18"/>
      <c r="F200" s="18"/>
    </row>
    <row r="201" spans="1:6" ht="12.75">
      <c r="A201" s="18"/>
      <c r="B201" s="18"/>
      <c r="C201" s="18"/>
      <c r="D201" s="18"/>
      <c r="E201" s="18"/>
      <c r="F201" s="18"/>
    </row>
    <row r="202" spans="1:6" ht="12.75">
      <c r="A202" s="18"/>
      <c r="B202" s="18"/>
      <c r="C202" s="18"/>
      <c r="D202" s="18"/>
      <c r="E202" s="18"/>
      <c r="F202" s="18"/>
    </row>
    <row r="203" spans="1:6" ht="12.75">
      <c r="A203" s="18"/>
      <c r="B203" s="18"/>
      <c r="C203" s="18"/>
      <c r="D203" s="18"/>
      <c r="E203" s="18"/>
      <c r="F203" s="18"/>
    </row>
    <row r="204" spans="1:6" ht="12.75">
      <c r="A204" s="18"/>
      <c r="B204" s="18"/>
      <c r="C204" s="18"/>
      <c r="D204" s="18"/>
      <c r="E204" s="18"/>
      <c r="F204" s="18"/>
    </row>
    <row r="205" spans="1:6" ht="12.75">
      <c r="A205" s="18"/>
      <c r="B205" s="18"/>
      <c r="C205" s="18"/>
      <c r="D205" s="18"/>
      <c r="E205" s="18"/>
      <c r="F205" s="18"/>
    </row>
    <row r="206" spans="1:6" ht="12.75">
      <c r="A206" s="18"/>
      <c r="B206" s="18"/>
      <c r="C206" s="18"/>
      <c r="D206" s="18"/>
      <c r="E206" s="18"/>
      <c r="F206" s="18"/>
    </row>
    <row r="207" spans="1:6" ht="12.75">
      <c r="A207" s="18"/>
      <c r="B207" s="18"/>
      <c r="C207" s="18"/>
      <c r="D207" s="18"/>
      <c r="E207" s="18"/>
      <c r="F207" s="18"/>
    </row>
    <row r="208" spans="1:6" ht="12.75">
      <c r="A208" s="18"/>
      <c r="B208" s="18"/>
      <c r="C208" s="18"/>
      <c r="D208" s="18"/>
      <c r="E208" s="18"/>
      <c r="F208" s="18"/>
    </row>
    <row r="209" spans="1:6" ht="12.75">
      <c r="A209" s="18"/>
      <c r="B209" s="18"/>
      <c r="C209" s="18"/>
      <c r="D209" s="18"/>
      <c r="E209" s="18"/>
      <c r="F209" s="18"/>
    </row>
    <row r="210" spans="1:6" ht="12.75">
      <c r="A210" s="18"/>
      <c r="B210" s="18"/>
      <c r="C210" s="18"/>
      <c r="D210" s="18"/>
      <c r="E210" s="18"/>
      <c r="F210" s="18"/>
    </row>
    <row r="211" spans="1:6" ht="12.75">
      <c r="A211" s="18"/>
      <c r="B211" s="18"/>
      <c r="C211" s="18"/>
      <c r="D211" s="18"/>
      <c r="E211" s="18"/>
      <c r="F211" s="18"/>
    </row>
    <row r="212" spans="1:6" ht="12.75">
      <c r="A212" s="18"/>
      <c r="B212" s="18"/>
      <c r="C212" s="18"/>
      <c r="D212" s="18"/>
      <c r="E212" s="18"/>
      <c r="F212" s="18"/>
    </row>
    <row r="213" spans="1:6" ht="12.75">
      <c r="A213" s="18"/>
      <c r="B213" s="18"/>
      <c r="C213" s="18"/>
      <c r="D213" s="18"/>
      <c r="E213" s="18"/>
      <c r="F213" s="18"/>
    </row>
    <row r="214" spans="1:6" ht="12.75">
      <c r="A214" s="18"/>
      <c r="B214" s="18"/>
      <c r="C214" s="18"/>
      <c r="D214" s="18"/>
      <c r="E214" s="18"/>
      <c r="F214" s="18"/>
    </row>
    <row r="215" spans="1:6" ht="12.75">
      <c r="A215" s="18"/>
      <c r="B215" s="18"/>
      <c r="C215" s="18"/>
      <c r="D215" s="18"/>
      <c r="E215" s="18"/>
      <c r="F215" s="18"/>
    </row>
    <row r="216" spans="1:6" ht="12.75">
      <c r="A216" s="18"/>
      <c r="B216" s="18"/>
      <c r="C216" s="18"/>
      <c r="D216" s="18"/>
      <c r="E216" s="18"/>
      <c r="F216" s="18"/>
    </row>
    <row r="217" spans="1:6" ht="12.75">
      <c r="A217" s="18"/>
      <c r="B217" s="18"/>
      <c r="C217" s="18"/>
      <c r="D217" s="18"/>
      <c r="E217" s="18"/>
      <c r="F217" s="18"/>
    </row>
    <row r="218" spans="1:6" ht="12.75">
      <c r="A218" s="18"/>
      <c r="B218" s="18"/>
      <c r="C218" s="18"/>
      <c r="D218" s="18"/>
      <c r="E218" s="18"/>
      <c r="F218" s="18"/>
    </row>
    <row r="219" spans="1:6" ht="12.75">
      <c r="A219" s="18"/>
      <c r="B219" s="18"/>
      <c r="C219" s="18"/>
      <c r="D219" s="18"/>
      <c r="E219" s="18"/>
      <c r="F219" s="18"/>
    </row>
    <row r="220" spans="1:6" ht="12.75">
      <c r="A220" s="18"/>
      <c r="B220" s="18"/>
      <c r="C220" s="18"/>
      <c r="D220" s="18"/>
      <c r="E220" s="18"/>
      <c r="F220" s="18"/>
    </row>
    <row r="221" spans="1:6" ht="12.75">
      <c r="A221" s="18"/>
      <c r="B221" s="18"/>
      <c r="C221" s="18"/>
      <c r="D221" s="18"/>
      <c r="E221" s="18"/>
      <c r="F221" s="18"/>
    </row>
    <row r="222" spans="1:6" ht="12.75">
      <c r="A222" s="18"/>
      <c r="B222" s="18"/>
      <c r="C222" s="18"/>
      <c r="D222" s="18"/>
      <c r="E222" s="18"/>
      <c r="F222" s="18"/>
    </row>
    <row r="223" spans="1:6" ht="12.75">
      <c r="A223" s="18"/>
      <c r="B223" s="18"/>
      <c r="C223" s="18"/>
      <c r="D223" s="18"/>
      <c r="E223" s="18"/>
      <c r="F223" s="18"/>
    </row>
    <row r="224" spans="1:6" ht="12.75">
      <c r="A224" s="18"/>
      <c r="B224" s="18"/>
      <c r="C224" s="18"/>
      <c r="D224" s="18"/>
      <c r="E224" s="18"/>
      <c r="F224" s="18"/>
    </row>
    <row r="225" spans="1:6" ht="12.75">
      <c r="A225" s="18"/>
      <c r="B225" s="18"/>
      <c r="C225" s="18"/>
      <c r="D225" s="18"/>
      <c r="E225" s="18"/>
      <c r="F225" s="18"/>
    </row>
    <row r="226" spans="1:6" ht="12.75">
      <c r="A226" s="18"/>
      <c r="B226" s="18"/>
      <c r="C226" s="18"/>
      <c r="D226" s="18"/>
      <c r="E226" s="18"/>
      <c r="F226" s="18"/>
    </row>
    <row r="227" spans="1:6" ht="12.75">
      <c r="A227" s="18"/>
      <c r="B227" s="18"/>
      <c r="C227" s="18"/>
      <c r="D227" s="18"/>
      <c r="E227" s="18"/>
      <c r="F227" s="18"/>
    </row>
    <row r="228" spans="1:6" ht="12.75">
      <c r="A228" s="18"/>
      <c r="B228" s="18"/>
      <c r="C228" s="18"/>
      <c r="D228" s="18"/>
      <c r="E228" s="18"/>
      <c r="F228" s="18"/>
    </row>
    <row r="229" spans="1:6" ht="12.75">
      <c r="A229" s="18"/>
      <c r="B229" s="18"/>
      <c r="C229" s="18"/>
      <c r="D229" s="18"/>
      <c r="E229" s="18"/>
      <c r="F229" s="18"/>
    </row>
    <row r="230" spans="1:6" ht="12.75">
      <c r="A230" s="18"/>
      <c r="B230" s="18"/>
      <c r="C230" s="18"/>
      <c r="D230" s="18"/>
      <c r="E230" s="18"/>
      <c r="F230" s="18"/>
    </row>
    <row r="231" spans="1:6" ht="12.75">
      <c r="A231" s="18"/>
      <c r="B231" s="18"/>
      <c r="C231" s="18"/>
      <c r="D231" s="18"/>
      <c r="E231" s="18"/>
      <c r="F231" s="18"/>
    </row>
    <row r="232" spans="1:6" ht="12.75">
      <c r="A232" s="18"/>
      <c r="B232" s="18"/>
      <c r="C232" s="18"/>
      <c r="D232" s="18"/>
      <c r="E232" s="18"/>
      <c r="F232" s="18"/>
    </row>
    <row r="233" spans="1:6" ht="12.75">
      <c r="A233" s="18"/>
      <c r="B233" s="18"/>
      <c r="C233" s="18"/>
      <c r="D233" s="18"/>
      <c r="E233" s="18"/>
      <c r="F233" s="18"/>
    </row>
    <row r="234" spans="1:6" ht="12.75">
      <c r="A234" s="18"/>
      <c r="B234" s="18"/>
      <c r="C234" s="18"/>
      <c r="D234" s="18"/>
      <c r="E234" s="18"/>
      <c r="F234" s="18"/>
    </row>
    <row r="235" spans="1:6" ht="12.75">
      <c r="A235" s="18"/>
      <c r="B235" s="18"/>
      <c r="C235" s="18"/>
      <c r="D235" s="18"/>
      <c r="E235" s="18"/>
      <c r="F235" s="18"/>
    </row>
    <row r="236" spans="1:6" ht="12.75">
      <c r="A236" s="18"/>
      <c r="B236" s="18"/>
      <c r="C236" s="18"/>
      <c r="D236" s="18"/>
      <c r="E236" s="18"/>
      <c r="F236" s="18"/>
    </row>
    <row r="237" spans="1:6" ht="12.75">
      <c r="A237" s="18"/>
      <c r="B237" s="18"/>
      <c r="C237" s="18"/>
      <c r="D237" s="18"/>
      <c r="E237" s="18"/>
      <c r="F237" s="18"/>
    </row>
    <row r="238" spans="1:6" ht="12.75">
      <c r="A238" s="18"/>
      <c r="B238" s="18"/>
      <c r="C238" s="18"/>
      <c r="D238" s="18"/>
      <c r="E238" s="18"/>
      <c r="F238" s="18"/>
    </row>
    <row r="239" spans="1:6" ht="12.75">
      <c r="A239" s="18"/>
      <c r="B239" s="18"/>
      <c r="C239" s="18"/>
      <c r="D239" s="18"/>
      <c r="E239" s="18"/>
      <c r="F239" s="18"/>
    </row>
    <row r="240" spans="1:6" ht="12.75">
      <c r="A240" s="18"/>
      <c r="B240" s="18"/>
      <c r="C240" s="18"/>
      <c r="D240" s="18"/>
      <c r="E240" s="18"/>
      <c r="F240" s="18"/>
    </row>
    <row r="241" spans="1:6" ht="12.75">
      <c r="A241" s="18"/>
      <c r="B241" s="18"/>
      <c r="C241" s="18"/>
      <c r="D241" s="18"/>
      <c r="E241" s="18"/>
      <c r="F241" s="18"/>
    </row>
    <row r="242" spans="1:6" ht="12.75">
      <c r="A242" s="18"/>
      <c r="B242" s="18"/>
      <c r="C242" s="18"/>
      <c r="D242" s="18"/>
      <c r="E242" s="18"/>
      <c r="F242" s="18"/>
    </row>
    <row r="243" spans="1:6" ht="12.75">
      <c r="A243" s="18"/>
      <c r="B243" s="18"/>
      <c r="C243" s="18"/>
      <c r="D243" s="18"/>
      <c r="E243" s="18"/>
      <c r="F243" s="18"/>
    </row>
    <row r="244" spans="1:6" ht="12.75">
      <c r="A244" s="18"/>
      <c r="B244" s="18"/>
      <c r="C244" s="18"/>
      <c r="D244" s="18"/>
      <c r="E244" s="18"/>
      <c r="F244" s="18"/>
    </row>
    <row r="245" spans="1:6" ht="12.75">
      <c r="A245" s="18"/>
      <c r="B245" s="18"/>
      <c r="C245" s="18"/>
      <c r="D245" s="18"/>
      <c r="E245" s="18"/>
      <c r="F245" s="18"/>
    </row>
    <row r="246" spans="1:6" ht="12.75">
      <c r="A246" s="18"/>
      <c r="B246" s="18"/>
      <c r="C246" s="18"/>
      <c r="D246" s="18"/>
      <c r="E246" s="18"/>
      <c r="F246" s="18"/>
    </row>
    <row r="247" spans="1:6" ht="12.75">
      <c r="A247" s="18"/>
      <c r="B247" s="18"/>
      <c r="C247" s="18"/>
      <c r="D247" s="18"/>
      <c r="E247" s="18"/>
      <c r="F247" s="18"/>
    </row>
    <row r="248" spans="1:6" ht="12.75">
      <c r="A248" s="18"/>
      <c r="B248" s="18"/>
      <c r="C248" s="18"/>
      <c r="D248" s="18"/>
      <c r="E248" s="18"/>
      <c r="F248" s="18"/>
    </row>
    <row r="249" spans="1:6" ht="12.75">
      <c r="A249" s="18"/>
      <c r="B249" s="18"/>
      <c r="C249" s="18"/>
      <c r="D249" s="18"/>
      <c r="E249" s="18"/>
      <c r="F249" s="18"/>
    </row>
    <row r="250" spans="1:6" ht="12.75">
      <c r="A250" s="18"/>
      <c r="B250" s="18"/>
      <c r="C250" s="18"/>
      <c r="D250" s="18"/>
      <c r="E250" s="18"/>
      <c r="F250" s="18"/>
    </row>
    <row r="251" spans="1:6" ht="12.75">
      <c r="A251" s="18"/>
      <c r="B251" s="18"/>
      <c r="C251" s="18"/>
      <c r="D251" s="18"/>
      <c r="E251" s="18"/>
      <c r="F251" s="18"/>
    </row>
    <row r="252" spans="1:6" ht="12.75">
      <c r="A252" s="18"/>
      <c r="B252" s="18"/>
      <c r="C252" s="18"/>
      <c r="D252" s="18"/>
      <c r="E252" s="18"/>
      <c r="F252" s="18"/>
    </row>
    <row r="253" spans="1:6" ht="12.75">
      <c r="A253" s="18"/>
      <c r="B253" s="18"/>
      <c r="C253" s="18"/>
      <c r="D253" s="18"/>
      <c r="E253" s="18"/>
      <c r="F253" s="18"/>
    </row>
    <row r="254" spans="1:6" ht="12.75">
      <c r="A254" s="18"/>
      <c r="B254" s="18"/>
      <c r="C254" s="18"/>
      <c r="D254" s="18"/>
      <c r="E254" s="18"/>
      <c r="F254" s="18"/>
    </row>
    <row r="255" spans="1:6" ht="12.75">
      <c r="A255" s="18"/>
      <c r="B255" s="18"/>
      <c r="C255" s="18"/>
      <c r="D255" s="18"/>
      <c r="E255" s="18"/>
      <c r="F255" s="18"/>
    </row>
    <row r="256" spans="1:6" ht="12.75">
      <c r="A256" s="18"/>
      <c r="B256" s="18"/>
      <c r="C256" s="18"/>
      <c r="D256" s="18"/>
      <c r="E256" s="18"/>
      <c r="F256" s="18"/>
    </row>
    <row r="257" spans="1:6" ht="12.75">
      <c r="A257" s="18"/>
      <c r="B257" s="18"/>
      <c r="C257" s="18"/>
      <c r="D257" s="18"/>
      <c r="E257" s="18"/>
      <c r="F257" s="18"/>
    </row>
    <row r="258" spans="1:6" ht="12.75">
      <c r="A258" s="18"/>
      <c r="B258" s="18"/>
      <c r="C258" s="18"/>
      <c r="D258" s="18"/>
      <c r="E258" s="18"/>
      <c r="F258" s="18"/>
    </row>
    <row r="259" spans="1:6" ht="12.75">
      <c r="A259" s="18"/>
      <c r="B259" s="18"/>
      <c r="C259" s="18"/>
      <c r="D259" s="18"/>
      <c r="E259" s="18"/>
      <c r="F259" s="18"/>
    </row>
    <row r="260" spans="1:6" ht="12.75">
      <c r="A260" s="18"/>
      <c r="B260" s="18"/>
      <c r="C260" s="18"/>
      <c r="D260" s="18"/>
      <c r="E260" s="18"/>
      <c r="F260" s="18"/>
    </row>
    <row r="261" spans="1:6" ht="12.75">
      <c r="A261" s="18"/>
      <c r="B261" s="18"/>
      <c r="C261" s="18"/>
      <c r="D261" s="18"/>
      <c r="E261" s="18"/>
      <c r="F261" s="18"/>
    </row>
    <row r="262" spans="1:6" ht="12.75">
      <c r="A262" s="18"/>
      <c r="B262" s="18"/>
      <c r="C262" s="18"/>
      <c r="D262" s="18"/>
      <c r="E262" s="18"/>
      <c r="F262" s="18"/>
    </row>
    <row r="263" spans="1:6" ht="12.75">
      <c r="A263" s="18"/>
      <c r="B263" s="18"/>
      <c r="C263" s="18"/>
      <c r="D263" s="18"/>
      <c r="E263" s="18"/>
      <c r="F263" s="18"/>
    </row>
    <row r="264" spans="1:6" ht="12.75">
      <c r="A264" s="18"/>
      <c r="B264" s="18"/>
      <c r="C264" s="18"/>
      <c r="D264" s="18"/>
      <c r="E264" s="18"/>
      <c r="F264" s="18"/>
    </row>
    <row r="265" spans="1:6" ht="12.75">
      <c r="A265" s="18"/>
      <c r="B265" s="18"/>
      <c r="C265" s="18"/>
      <c r="D265" s="18"/>
      <c r="E265" s="18"/>
      <c r="F265" s="18"/>
    </row>
    <row r="266" spans="1:6" ht="12.75">
      <c r="A266" s="18"/>
      <c r="B266" s="18"/>
      <c r="C266" s="18"/>
      <c r="D266" s="18"/>
      <c r="E266" s="18"/>
      <c r="F266" s="18"/>
    </row>
    <row r="267" spans="1:6" ht="12.75">
      <c r="A267" s="18"/>
      <c r="B267" s="18"/>
      <c r="C267" s="18"/>
      <c r="D267" s="18"/>
      <c r="E267" s="18"/>
      <c r="F267" s="18"/>
    </row>
    <row r="268" spans="1:6" ht="12.75">
      <c r="A268" s="18"/>
      <c r="B268" s="18"/>
      <c r="C268" s="18"/>
      <c r="D268" s="18"/>
      <c r="E268" s="18"/>
      <c r="F268" s="18"/>
    </row>
    <row r="269" spans="1:6" ht="12.75">
      <c r="A269" s="18"/>
      <c r="B269" s="18"/>
      <c r="C269" s="18"/>
      <c r="D269" s="18"/>
      <c r="E269" s="18"/>
      <c r="F269" s="18"/>
    </row>
    <row r="270" spans="1:6" ht="12.75">
      <c r="A270" s="18"/>
      <c r="B270" s="18"/>
      <c r="C270" s="18"/>
      <c r="D270" s="18"/>
      <c r="E270" s="18"/>
      <c r="F270" s="18"/>
    </row>
    <row r="271" spans="1:6" ht="12.75">
      <c r="A271" s="18"/>
      <c r="B271" s="18"/>
      <c r="C271" s="18"/>
      <c r="D271" s="18"/>
      <c r="E271" s="18"/>
      <c r="F271" s="18"/>
    </row>
    <row r="272" spans="1:6" ht="12.75">
      <c r="A272" s="18"/>
      <c r="B272" s="18"/>
      <c r="C272" s="18"/>
      <c r="D272" s="18"/>
      <c r="E272" s="18"/>
      <c r="F272" s="18"/>
    </row>
    <row r="273" spans="1:6" ht="12.75">
      <c r="A273" s="18"/>
      <c r="B273" s="18"/>
      <c r="C273" s="18"/>
      <c r="D273" s="18"/>
      <c r="E273" s="18"/>
      <c r="F273" s="18"/>
    </row>
    <row r="274" spans="1:6" ht="12.75">
      <c r="A274" s="18"/>
      <c r="B274" s="18"/>
      <c r="C274" s="18"/>
      <c r="D274" s="18"/>
      <c r="E274" s="18"/>
      <c r="F274" s="18"/>
    </row>
    <row r="275" spans="1:6" ht="12.75">
      <c r="A275" s="18"/>
      <c r="B275" s="18"/>
      <c r="C275" s="18"/>
      <c r="D275" s="18"/>
      <c r="E275" s="18"/>
      <c r="F275" s="18"/>
    </row>
    <row r="276" spans="1:6" ht="12.75">
      <c r="A276" s="18"/>
      <c r="B276" s="18"/>
      <c r="C276" s="18"/>
      <c r="D276" s="18"/>
      <c r="E276" s="18"/>
      <c r="F276" s="18"/>
    </row>
    <row r="277" spans="1:6" ht="12.75">
      <c r="A277" s="18"/>
      <c r="B277" s="18"/>
      <c r="C277" s="18"/>
      <c r="D277" s="18"/>
      <c r="E277" s="18"/>
      <c r="F277" s="18"/>
    </row>
    <row r="278" spans="1:6" ht="12.75">
      <c r="A278" s="18"/>
      <c r="B278" s="18"/>
      <c r="C278" s="18"/>
      <c r="D278" s="18"/>
      <c r="E278" s="18"/>
      <c r="F278" s="18"/>
    </row>
    <row r="279" spans="1:6" ht="12.75">
      <c r="A279" s="18"/>
      <c r="B279" s="18"/>
      <c r="C279" s="18"/>
      <c r="D279" s="18"/>
      <c r="E279" s="18"/>
      <c r="F279" s="18"/>
    </row>
    <row r="280" spans="1:6" ht="12.75">
      <c r="A280" s="18"/>
      <c r="B280" s="18"/>
      <c r="C280" s="18"/>
      <c r="D280" s="18"/>
      <c r="E280" s="18"/>
      <c r="F280" s="18"/>
    </row>
    <row r="281" spans="1:6" ht="12.75">
      <c r="A281" s="18"/>
      <c r="B281" s="18"/>
      <c r="C281" s="18"/>
      <c r="D281" s="18"/>
      <c r="E281" s="18"/>
      <c r="F281" s="18"/>
    </row>
    <row r="282" spans="1:6" ht="12.75">
      <c r="A282" s="18"/>
      <c r="B282" s="18"/>
      <c r="C282" s="18"/>
      <c r="D282" s="18"/>
      <c r="E282" s="18"/>
      <c r="F282" s="18"/>
    </row>
    <row r="283" spans="1:6" ht="12.75">
      <c r="A283" s="18"/>
      <c r="B283" s="18"/>
      <c r="C283" s="18"/>
      <c r="D283" s="18"/>
      <c r="E283" s="18"/>
      <c r="F283" s="18"/>
    </row>
    <row r="284" spans="1:6" ht="12.75">
      <c r="A284" s="18"/>
      <c r="B284" s="18"/>
      <c r="C284" s="18"/>
      <c r="D284" s="18"/>
      <c r="E284" s="18"/>
      <c r="F284" s="18"/>
    </row>
    <row r="285" spans="1:6" ht="12.75">
      <c r="A285" s="18"/>
      <c r="B285" s="18"/>
      <c r="C285" s="18"/>
      <c r="D285" s="18"/>
      <c r="E285" s="18"/>
      <c r="F285" s="18"/>
    </row>
    <row r="286" spans="1:6" ht="12.75">
      <c r="A286" s="18"/>
      <c r="B286" s="18"/>
      <c r="C286" s="18"/>
      <c r="D286" s="18"/>
      <c r="E286" s="18"/>
      <c r="F286" s="18"/>
    </row>
    <row r="287" spans="1:6" ht="12.75">
      <c r="A287" s="18"/>
      <c r="B287" s="18"/>
      <c r="C287" s="18"/>
      <c r="D287" s="18"/>
      <c r="E287" s="18"/>
      <c r="F287" s="18"/>
    </row>
    <row r="288" spans="1:6" ht="12.75">
      <c r="A288" s="18"/>
      <c r="B288" s="18"/>
      <c r="C288" s="18"/>
      <c r="D288" s="18"/>
      <c r="E288" s="18"/>
      <c r="F288" s="18"/>
    </row>
    <row r="289" spans="1:6" ht="12.75">
      <c r="A289" s="18"/>
      <c r="B289" s="18"/>
      <c r="C289" s="18"/>
      <c r="D289" s="18"/>
      <c r="E289" s="18"/>
      <c r="F289" s="18"/>
    </row>
    <row r="290" spans="1:6" ht="12.75">
      <c r="A290" s="18"/>
      <c r="B290" s="18"/>
      <c r="C290" s="18"/>
      <c r="D290" s="18"/>
      <c r="E290" s="18"/>
      <c r="F290" s="18"/>
    </row>
    <row r="291" spans="1:6" ht="12.75">
      <c r="A291" s="18"/>
      <c r="B291" s="18"/>
      <c r="C291" s="18"/>
      <c r="D291" s="18"/>
      <c r="E291" s="18"/>
      <c r="F291" s="18"/>
    </row>
    <row r="292" spans="1:6" ht="12.75">
      <c r="A292" s="18"/>
      <c r="B292" s="18"/>
      <c r="C292" s="18"/>
      <c r="D292" s="18"/>
      <c r="E292" s="18"/>
      <c r="F292" s="18"/>
    </row>
    <row r="293" spans="1:6" ht="12.75">
      <c r="A293" s="18"/>
      <c r="B293" s="18"/>
      <c r="C293" s="18"/>
      <c r="D293" s="18"/>
      <c r="E293" s="18"/>
      <c r="F293" s="18"/>
    </row>
    <row r="294" spans="1:6" ht="12.75">
      <c r="A294" s="18"/>
      <c r="B294" s="18"/>
      <c r="C294" s="18"/>
      <c r="D294" s="18"/>
      <c r="E294" s="18"/>
      <c r="F294" s="18"/>
    </row>
    <row r="295" spans="1:6" ht="12.75">
      <c r="A295" s="18"/>
      <c r="B295" s="18"/>
      <c r="C295" s="18"/>
      <c r="D295" s="18"/>
      <c r="E295" s="18"/>
      <c r="F295" s="18"/>
    </row>
    <row r="296" spans="1:6" ht="12.75">
      <c r="A296" s="18"/>
      <c r="B296" s="18"/>
      <c r="C296" s="18"/>
      <c r="D296" s="18"/>
      <c r="E296" s="18"/>
      <c r="F296" s="18"/>
    </row>
    <row r="297" spans="1:6" ht="12.75">
      <c r="A297" s="18"/>
      <c r="B297" s="18"/>
      <c r="C297" s="18"/>
      <c r="D297" s="18"/>
      <c r="E297" s="18"/>
      <c r="F297" s="18"/>
    </row>
    <row r="298" spans="1:6" ht="12.75">
      <c r="A298" s="18"/>
      <c r="B298" s="18"/>
      <c r="C298" s="18"/>
      <c r="D298" s="18"/>
      <c r="E298" s="18"/>
      <c r="F298" s="18"/>
    </row>
    <row r="299" spans="1:6" ht="12.75">
      <c r="A299" s="18"/>
      <c r="B299" s="18"/>
      <c r="C299" s="18"/>
      <c r="D299" s="18"/>
      <c r="E299" s="18"/>
      <c r="F299" s="18"/>
    </row>
    <row r="300" spans="1:6" ht="12.75">
      <c r="A300" s="18"/>
      <c r="B300" s="18"/>
      <c r="C300" s="18"/>
      <c r="D300" s="18"/>
      <c r="E300" s="18"/>
      <c r="F300" s="18"/>
    </row>
    <row r="301" spans="1:6" ht="12.75">
      <c r="A301" s="18"/>
      <c r="B301" s="18"/>
      <c r="C301" s="18"/>
      <c r="D301" s="18"/>
      <c r="E301" s="18"/>
      <c r="F301" s="18"/>
    </row>
    <row r="302" spans="1:6" ht="12.75">
      <c r="A302" s="18"/>
      <c r="B302" s="18"/>
      <c r="C302" s="18"/>
      <c r="D302" s="18"/>
      <c r="E302" s="18"/>
      <c r="F302" s="18"/>
    </row>
    <row r="303" spans="1:6" ht="12.75">
      <c r="A303" s="18"/>
      <c r="B303" s="18"/>
      <c r="C303" s="18"/>
      <c r="D303" s="18"/>
      <c r="E303" s="18"/>
      <c r="F303" s="18"/>
    </row>
    <row r="304" spans="1:6" ht="12.75">
      <c r="A304" s="18"/>
      <c r="B304" s="18"/>
      <c r="C304" s="18"/>
      <c r="D304" s="18"/>
      <c r="E304" s="18"/>
      <c r="F304" s="18"/>
    </row>
    <row r="305" spans="1:6" ht="12.75">
      <c r="A305" s="18"/>
      <c r="B305" s="18"/>
      <c r="C305" s="18"/>
      <c r="D305" s="18"/>
      <c r="E305" s="18"/>
      <c r="F305" s="18"/>
    </row>
    <row r="306" spans="1:6" ht="12.75">
      <c r="A306" s="18"/>
      <c r="B306" s="18"/>
      <c r="C306" s="18"/>
      <c r="D306" s="18"/>
      <c r="E306" s="18"/>
      <c r="F306" s="18"/>
    </row>
    <row r="307" spans="1:6" ht="12.75">
      <c r="A307" s="18"/>
      <c r="B307" s="18"/>
      <c r="C307" s="18"/>
      <c r="D307" s="18"/>
      <c r="E307" s="18"/>
      <c r="F307" s="18"/>
    </row>
    <row r="308" spans="1:6" ht="12.75">
      <c r="A308" s="18"/>
      <c r="B308" s="18"/>
      <c r="C308" s="18"/>
      <c r="D308" s="18"/>
      <c r="E308" s="18"/>
      <c r="F308" s="18"/>
    </row>
    <row r="309" spans="1:6" ht="12.75">
      <c r="A309" s="18"/>
      <c r="B309" s="18"/>
      <c r="C309" s="18"/>
      <c r="D309" s="18"/>
      <c r="E309" s="18"/>
      <c r="F309" s="18"/>
    </row>
    <row r="310" spans="1:6" ht="12.75">
      <c r="A310" s="18"/>
      <c r="B310" s="18"/>
      <c r="C310" s="18"/>
      <c r="D310" s="18"/>
      <c r="E310" s="18"/>
      <c r="F310" s="18"/>
    </row>
    <row r="311" spans="1:6" ht="12.75">
      <c r="A311" s="18"/>
      <c r="B311" s="18"/>
      <c r="C311" s="18"/>
      <c r="D311" s="18"/>
      <c r="E311" s="18"/>
      <c r="F311" s="18"/>
    </row>
    <row r="312" spans="1:6" ht="12.75">
      <c r="A312" s="18"/>
      <c r="B312" s="18"/>
      <c r="C312" s="18"/>
      <c r="D312" s="18"/>
      <c r="E312" s="18"/>
      <c r="F312" s="18"/>
    </row>
    <row r="313" spans="1:6" ht="12.75">
      <c r="A313" s="18"/>
      <c r="B313" s="18"/>
      <c r="C313" s="18"/>
      <c r="D313" s="18"/>
      <c r="E313" s="18"/>
      <c r="F313" s="18"/>
    </row>
    <row r="314" spans="1:6" ht="12.75">
      <c r="A314" s="18"/>
      <c r="B314" s="18"/>
      <c r="C314" s="18"/>
      <c r="D314" s="18"/>
      <c r="E314" s="18"/>
      <c r="F314" s="18"/>
    </row>
    <row r="315" spans="1:6" ht="12.75">
      <c r="A315" s="18"/>
      <c r="B315" s="18"/>
      <c r="C315" s="18"/>
      <c r="D315" s="18"/>
      <c r="E315" s="18"/>
      <c r="F315" s="18"/>
    </row>
    <row r="316" spans="1:6" ht="12.75">
      <c r="A316" s="18"/>
      <c r="B316" s="18"/>
      <c r="C316" s="18"/>
      <c r="D316" s="18"/>
      <c r="E316" s="18"/>
      <c r="F316" s="18"/>
    </row>
    <row r="317" spans="1:6" ht="12.75">
      <c r="A317" s="18"/>
      <c r="B317" s="18"/>
      <c r="C317" s="18"/>
      <c r="D317" s="18"/>
      <c r="E317" s="18"/>
      <c r="F317" s="18"/>
    </row>
    <row r="318" spans="1:6" ht="12.75">
      <c r="A318" s="18"/>
      <c r="B318" s="18"/>
      <c r="C318" s="18"/>
      <c r="D318" s="18"/>
      <c r="E318" s="18"/>
      <c r="F318" s="18"/>
    </row>
    <row r="319" spans="1:6" ht="12.75">
      <c r="A319" s="18"/>
      <c r="B319" s="18"/>
      <c r="C319" s="18"/>
      <c r="D319" s="18"/>
      <c r="E319" s="18"/>
      <c r="F319" s="18"/>
    </row>
    <row r="320" spans="1:6" ht="12.75">
      <c r="A320" s="18"/>
      <c r="B320" s="18"/>
      <c r="C320" s="18"/>
      <c r="D320" s="18"/>
      <c r="E320" s="18"/>
      <c r="F320" s="18"/>
    </row>
    <row r="321" spans="1:6" ht="12.75">
      <c r="A321" s="18"/>
      <c r="B321" s="18"/>
      <c r="C321" s="18"/>
      <c r="D321" s="18"/>
      <c r="E321" s="18"/>
      <c r="F321" s="18"/>
    </row>
    <row r="322" spans="1:6" ht="12.75">
      <c r="A322" s="18"/>
      <c r="B322" s="18"/>
      <c r="C322" s="18"/>
      <c r="D322" s="18"/>
      <c r="E322" s="18"/>
      <c r="F322" s="18"/>
    </row>
    <row r="323" spans="1:6" ht="12.75">
      <c r="A323" s="18"/>
      <c r="B323" s="18"/>
      <c r="C323" s="18"/>
      <c r="D323" s="18"/>
      <c r="E323" s="18"/>
      <c r="F323" s="18"/>
    </row>
    <row r="324" spans="1:6" ht="12.75">
      <c r="A324" s="18"/>
      <c r="B324" s="18"/>
      <c r="C324" s="18"/>
      <c r="D324" s="18"/>
      <c r="E324" s="18"/>
      <c r="F324" s="18"/>
    </row>
    <row r="325" spans="1:6" ht="12.75">
      <c r="A325" s="18"/>
      <c r="B325" s="18"/>
      <c r="C325" s="18"/>
      <c r="D325" s="18"/>
      <c r="E325" s="18"/>
      <c r="F325" s="18"/>
    </row>
    <row r="326" spans="1:6" ht="12.75">
      <c r="A326" s="18"/>
      <c r="B326" s="18"/>
      <c r="C326" s="18"/>
      <c r="D326" s="18"/>
      <c r="E326" s="18"/>
      <c r="F326" s="18"/>
    </row>
    <row r="327" spans="1:6" ht="12.75">
      <c r="A327" s="18"/>
      <c r="B327" s="18"/>
      <c r="C327" s="18"/>
      <c r="D327" s="18"/>
      <c r="E327" s="18"/>
      <c r="F327" s="18"/>
    </row>
    <row r="328" spans="1:6" ht="12.75">
      <c r="A328" s="18"/>
      <c r="B328" s="18"/>
      <c r="C328" s="18"/>
      <c r="D328" s="18"/>
      <c r="E328" s="18"/>
      <c r="F328" s="18"/>
    </row>
    <row r="329" spans="1:6" ht="12.75">
      <c r="A329" s="18"/>
      <c r="B329" s="18"/>
      <c r="C329" s="18"/>
      <c r="D329" s="18"/>
      <c r="E329" s="18"/>
      <c r="F329" s="18"/>
    </row>
    <row r="330" spans="1:6" ht="12.75">
      <c r="A330" s="18"/>
      <c r="B330" s="18"/>
      <c r="C330" s="18"/>
      <c r="D330" s="18"/>
      <c r="E330" s="18"/>
      <c r="F330" s="18"/>
    </row>
    <row r="331" spans="1:6" ht="12.75">
      <c r="A331" s="18"/>
      <c r="B331" s="18"/>
      <c r="C331" s="18"/>
      <c r="D331" s="18"/>
      <c r="E331" s="18"/>
      <c r="F331" s="18"/>
    </row>
    <row r="332" spans="1:6" ht="12.75">
      <c r="A332" s="18"/>
      <c r="B332" s="18"/>
      <c r="C332" s="18"/>
      <c r="D332" s="18"/>
      <c r="E332" s="18"/>
      <c r="F332" s="18"/>
    </row>
    <row r="333" spans="1:6" ht="12.75">
      <c r="A333" s="18"/>
      <c r="B333" s="18"/>
      <c r="C333" s="18"/>
      <c r="D333" s="18"/>
      <c r="E333" s="18"/>
      <c r="F333" s="18"/>
    </row>
    <row r="334" spans="1:6" ht="12.75">
      <c r="A334" s="18"/>
      <c r="B334" s="18"/>
      <c r="C334" s="18"/>
      <c r="D334" s="18"/>
      <c r="E334" s="18"/>
      <c r="F334" s="18"/>
    </row>
    <row r="335" spans="1:6" ht="12.75">
      <c r="A335" s="18"/>
      <c r="B335" s="18"/>
      <c r="C335" s="18"/>
      <c r="D335" s="18"/>
      <c r="E335" s="18"/>
      <c r="F335" s="18"/>
    </row>
    <row r="336" spans="1:6" ht="12.75">
      <c r="A336" s="18"/>
      <c r="B336" s="18"/>
      <c r="C336" s="18"/>
      <c r="D336" s="18"/>
      <c r="E336" s="18"/>
      <c r="F336" s="18"/>
    </row>
    <row r="337" spans="1:6" ht="12.75">
      <c r="A337" s="18"/>
      <c r="B337" s="18"/>
      <c r="C337" s="18"/>
      <c r="D337" s="18"/>
      <c r="E337" s="18"/>
      <c r="F337" s="18"/>
    </row>
    <row r="338" spans="1:6" ht="12.75">
      <c r="A338" s="18"/>
      <c r="B338" s="18"/>
      <c r="C338" s="18"/>
      <c r="D338" s="18"/>
      <c r="E338" s="18"/>
      <c r="F338" s="18"/>
    </row>
    <row r="339" spans="1:6" ht="12.75">
      <c r="A339" s="18"/>
      <c r="B339" s="18"/>
      <c r="C339" s="18"/>
      <c r="D339" s="18"/>
      <c r="E339" s="18"/>
      <c r="F339" s="18"/>
    </row>
    <row r="340" spans="1:6" ht="12.75">
      <c r="A340" s="18"/>
      <c r="B340" s="18"/>
      <c r="C340" s="18"/>
      <c r="D340" s="18"/>
      <c r="E340" s="18"/>
      <c r="F340" s="18"/>
    </row>
    <row r="341" spans="1:6" ht="12.75">
      <c r="A341" s="18"/>
      <c r="B341" s="18"/>
      <c r="C341" s="18"/>
      <c r="D341" s="18"/>
      <c r="E341" s="18"/>
      <c r="F341" s="18"/>
    </row>
    <row r="342" spans="1:6" ht="12.75">
      <c r="A342" s="18"/>
      <c r="B342" s="18"/>
      <c r="C342" s="18"/>
      <c r="D342" s="18"/>
      <c r="E342" s="18"/>
      <c r="F342" s="18"/>
    </row>
    <row r="343" spans="1:6" ht="12.75">
      <c r="A343" s="18"/>
      <c r="B343" s="18"/>
      <c r="C343" s="18"/>
      <c r="D343" s="18"/>
      <c r="E343" s="18"/>
      <c r="F343" s="18"/>
    </row>
    <row r="344" spans="1:6" ht="12.75">
      <c r="A344" s="18"/>
      <c r="B344" s="18"/>
      <c r="C344" s="18"/>
      <c r="D344" s="18"/>
      <c r="E344" s="18"/>
      <c r="F344" s="18"/>
    </row>
    <row r="345" spans="1:6" ht="12.75">
      <c r="A345" s="18"/>
      <c r="B345" s="18"/>
      <c r="C345" s="18"/>
      <c r="D345" s="18"/>
      <c r="E345" s="18"/>
      <c r="F345" s="18"/>
    </row>
    <row r="346" spans="1:6" ht="12.75">
      <c r="A346" s="18"/>
      <c r="B346" s="18"/>
      <c r="C346" s="18"/>
      <c r="D346" s="18"/>
      <c r="E346" s="18"/>
      <c r="F346" s="18"/>
    </row>
    <row r="347" spans="1:6" ht="12.75">
      <c r="A347" s="18"/>
      <c r="B347" s="18"/>
      <c r="C347" s="18"/>
      <c r="D347" s="18"/>
      <c r="E347" s="18"/>
      <c r="F347" s="18"/>
    </row>
    <row r="348" spans="1:6" ht="12.75">
      <c r="A348" s="18"/>
      <c r="B348" s="18"/>
      <c r="C348" s="18"/>
      <c r="D348" s="18"/>
      <c r="E348" s="18"/>
      <c r="F348" s="18"/>
    </row>
    <row r="349" spans="1:6" ht="12.75">
      <c r="A349" s="18"/>
      <c r="B349" s="18"/>
      <c r="C349" s="18"/>
      <c r="D349" s="18"/>
      <c r="E349" s="18"/>
      <c r="F349" s="18"/>
    </row>
    <row r="350" spans="1:6" ht="12.75">
      <c r="A350" s="18"/>
      <c r="B350" s="18"/>
      <c r="C350" s="18"/>
      <c r="D350" s="18"/>
      <c r="E350" s="18"/>
      <c r="F350" s="18"/>
    </row>
    <row r="351" spans="1:6" ht="12.75">
      <c r="A351" s="18"/>
      <c r="B351" s="18"/>
      <c r="C351" s="18"/>
      <c r="D351" s="18"/>
      <c r="E351" s="18"/>
      <c r="F351" s="18"/>
    </row>
    <row r="352" spans="1:6" ht="12.75">
      <c r="A352" s="18"/>
      <c r="B352" s="18"/>
      <c r="C352" s="18"/>
      <c r="D352" s="18"/>
      <c r="E352" s="18"/>
      <c r="F352" s="18"/>
    </row>
    <row r="353" spans="1:6" ht="12.75">
      <c r="A353" s="18"/>
      <c r="B353" s="18"/>
      <c r="C353" s="18"/>
      <c r="D353" s="18"/>
      <c r="E353" s="18"/>
      <c r="F353" s="18"/>
    </row>
    <row r="354" spans="1:6" ht="12.75">
      <c r="A354" s="18"/>
      <c r="B354" s="18"/>
      <c r="C354" s="18"/>
      <c r="D354" s="18"/>
      <c r="E354" s="18"/>
      <c r="F354" s="18"/>
    </row>
    <row r="355" spans="1:6" ht="12.75">
      <c r="A355" s="18"/>
      <c r="B355" s="18"/>
      <c r="C355" s="18"/>
      <c r="D355" s="18"/>
      <c r="E355" s="18"/>
      <c r="F355" s="18"/>
    </row>
    <row r="356" spans="1:6" ht="12.75">
      <c r="A356" s="18"/>
      <c r="B356" s="18"/>
      <c r="C356" s="18"/>
      <c r="D356" s="18"/>
      <c r="E356" s="18"/>
      <c r="F356" s="18"/>
    </row>
    <row r="357" spans="1:6" ht="12.75">
      <c r="A357" s="18"/>
      <c r="B357" s="18"/>
      <c r="C357" s="18"/>
      <c r="D357" s="18"/>
      <c r="E357" s="18"/>
      <c r="F357" s="18"/>
    </row>
    <row r="358" spans="1:6" ht="12.75">
      <c r="A358" s="18"/>
      <c r="B358" s="18"/>
      <c r="C358" s="18"/>
      <c r="D358" s="18"/>
      <c r="E358" s="18"/>
      <c r="F358" s="18"/>
    </row>
    <row r="359" spans="1:6" ht="12.75">
      <c r="A359" s="18"/>
      <c r="B359" s="18"/>
      <c r="C359" s="18"/>
      <c r="D359" s="18"/>
      <c r="E359" s="18"/>
      <c r="F359" s="18"/>
    </row>
    <row r="360" spans="1:6" ht="12.75">
      <c r="A360" s="18"/>
      <c r="B360" s="18"/>
      <c r="C360" s="18"/>
      <c r="D360" s="18"/>
      <c r="E360" s="18"/>
      <c r="F360" s="18"/>
    </row>
    <row r="361" spans="1:6" ht="12.75">
      <c r="A361" s="18"/>
      <c r="B361" s="18"/>
      <c r="C361" s="18"/>
      <c r="D361" s="18"/>
      <c r="E361" s="18"/>
      <c r="F361" s="18"/>
    </row>
    <row r="362" spans="1:6" ht="12.75">
      <c r="A362" s="18"/>
      <c r="B362" s="18"/>
      <c r="C362" s="18"/>
      <c r="D362" s="18"/>
      <c r="E362" s="18"/>
      <c r="F362" s="18"/>
    </row>
    <row r="363" spans="1:6" ht="12.75">
      <c r="A363" s="18"/>
      <c r="B363" s="18"/>
      <c r="C363" s="18"/>
      <c r="D363" s="18"/>
      <c r="E363" s="18"/>
      <c r="F363" s="18"/>
    </row>
    <row r="364" spans="1:6" ht="12.75">
      <c r="A364" s="18"/>
      <c r="B364" s="18"/>
      <c r="C364" s="18"/>
      <c r="D364" s="18"/>
      <c r="E364" s="18"/>
      <c r="F364" s="18"/>
    </row>
    <row r="365" spans="1:6" ht="12.75">
      <c r="A365" s="18"/>
      <c r="B365" s="18"/>
      <c r="C365" s="18"/>
      <c r="D365" s="18"/>
      <c r="E365" s="18"/>
      <c r="F365" s="18"/>
    </row>
    <row r="366" spans="1:6" ht="12.75">
      <c r="A366" s="18"/>
      <c r="B366" s="18"/>
      <c r="C366" s="18"/>
      <c r="D366" s="18"/>
      <c r="E366" s="18"/>
      <c r="F366" s="18"/>
    </row>
    <row r="367" spans="1:6" ht="12.75">
      <c r="A367" s="18"/>
      <c r="B367" s="18"/>
      <c r="C367" s="18"/>
      <c r="D367" s="18"/>
      <c r="E367" s="18"/>
      <c r="F367" s="18"/>
    </row>
    <row r="368" spans="1:6" ht="12.75">
      <c r="A368" s="18"/>
      <c r="B368" s="18"/>
      <c r="C368" s="18"/>
      <c r="D368" s="18"/>
      <c r="E368" s="18"/>
      <c r="F368" s="18"/>
    </row>
    <row r="369" spans="1:6" ht="12.75">
      <c r="A369" s="18"/>
      <c r="B369" s="18"/>
      <c r="C369" s="18"/>
      <c r="D369" s="18"/>
      <c r="E369" s="18"/>
      <c r="F369" s="18"/>
    </row>
    <row r="370" spans="1:6" ht="12.75">
      <c r="A370" s="18"/>
      <c r="B370" s="18"/>
      <c r="C370" s="18"/>
      <c r="D370" s="18"/>
      <c r="E370" s="18"/>
      <c r="F370" s="18"/>
    </row>
    <row r="371" spans="1:6" ht="12.75">
      <c r="A371" s="18"/>
      <c r="B371" s="18"/>
      <c r="C371" s="18"/>
      <c r="D371" s="18"/>
      <c r="E371" s="18"/>
      <c r="F371" s="18"/>
    </row>
    <row r="372" spans="1:6" ht="12.75">
      <c r="A372" s="18"/>
      <c r="B372" s="18"/>
      <c r="C372" s="18"/>
      <c r="D372" s="18"/>
      <c r="E372" s="18"/>
      <c r="F372" s="18"/>
    </row>
    <row r="373" spans="1:6" ht="12.75">
      <c r="A373" s="18"/>
      <c r="B373" s="18"/>
      <c r="C373" s="18"/>
      <c r="D373" s="18"/>
      <c r="E373" s="18"/>
      <c r="F373" s="18"/>
    </row>
    <row r="374" spans="1:6" ht="12.75">
      <c r="A374" s="18"/>
      <c r="B374" s="18"/>
      <c r="C374" s="18"/>
      <c r="D374" s="18"/>
      <c r="E374" s="18"/>
      <c r="F374" s="18"/>
    </row>
    <row r="375" spans="1:6" ht="12.75">
      <c r="A375" s="18"/>
      <c r="B375" s="18"/>
      <c r="C375" s="18"/>
      <c r="D375" s="18"/>
      <c r="E375" s="18"/>
      <c r="F375" s="18"/>
    </row>
    <row r="376" spans="1:6" ht="12.75">
      <c r="A376" s="18"/>
      <c r="B376" s="18"/>
      <c r="C376" s="18"/>
      <c r="D376" s="18"/>
      <c r="E376" s="18"/>
      <c r="F376" s="18"/>
    </row>
    <row r="377" spans="1:6" ht="12.75">
      <c r="A377" s="18"/>
      <c r="B377" s="18"/>
      <c r="C377" s="18"/>
      <c r="D377" s="18"/>
      <c r="E377" s="18"/>
      <c r="F377" s="18"/>
    </row>
    <row r="378" spans="1:6" ht="12.75">
      <c r="A378" s="18"/>
      <c r="B378" s="18"/>
      <c r="C378" s="18"/>
      <c r="D378" s="18"/>
      <c r="E378" s="18"/>
      <c r="F378" s="18"/>
    </row>
    <row r="379" spans="1:6" ht="12.75">
      <c r="A379" s="18"/>
      <c r="B379" s="18"/>
      <c r="C379" s="18"/>
      <c r="D379" s="18"/>
      <c r="E379" s="18"/>
      <c r="F379" s="18"/>
    </row>
    <row r="380" spans="1:6" ht="12.75">
      <c r="A380" s="18"/>
      <c r="B380" s="18"/>
      <c r="C380" s="18"/>
      <c r="D380" s="18"/>
      <c r="E380" s="18"/>
      <c r="F380" s="18"/>
    </row>
    <row r="381" spans="1:6" ht="12.75">
      <c r="A381" s="18"/>
      <c r="B381" s="18"/>
      <c r="C381" s="18"/>
      <c r="D381" s="18"/>
      <c r="E381" s="18"/>
      <c r="F381" s="18"/>
    </row>
    <row r="382" spans="1:6" ht="12.75">
      <c r="A382" s="18"/>
      <c r="B382" s="18"/>
      <c r="C382" s="18"/>
      <c r="D382" s="18"/>
      <c r="E382" s="18"/>
      <c r="F382" s="18"/>
    </row>
    <row r="383" spans="1:6" ht="12.75">
      <c r="A383" s="18"/>
      <c r="B383" s="18"/>
      <c r="C383" s="18"/>
      <c r="D383" s="18"/>
      <c r="E383" s="18"/>
      <c r="F383" s="18"/>
    </row>
    <row r="384" spans="1:6" ht="12.75">
      <c r="A384" s="18"/>
      <c r="B384" s="18"/>
      <c r="C384" s="18"/>
      <c r="D384" s="18"/>
      <c r="E384" s="18"/>
      <c r="F384" s="18"/>
    </row>
    <row r="385" spans="1:6" ht="12.75">
      <c r="A385" s="18"/>
      <c r="B385" s="18"/>
      <c r="C385" s="18"/>
      <c r="D385" s="18"/>
      <c r="E385" s="18"/>
      <c r="F385" s="18"/>
    </row>
    <row r="386" spans="1:6" ht="12.75">
      <c r="A386" s="18"/>
      <c r="B386" s="18"/>
      <c r="C386" s="18"/>
      <c r="D386" s="18"/>
      <c r="E386" s="18"/>
      <c r="F386" s="18"/>
    </row>
    <row r="387" spans="1:6" ht="12.75">
      <c r="A387" s="18"/>
      <c r="B387" s="18"/>
      <c r="C387" s="18"/>
      <c r="D387" s="18"/>
      <c r="E387" s="18"/>
      <c r="F387" s="18"/>
    </row>
    <row r="388" spans="1:6" ht="12.75">
      <c r="A388" s="18"/>
      <c r="B388" s="18"/>
      <c r="C388" s="18"/>
      <c r="D388" s="18"/>
      <c r="E388" s="18"/>
      <c r="F388" s="18"/>
    </row>
    <row r="389" spans="1:6" ht="12.75">
      <c r="A389" s="18"/>
      <c r="B389" s="18"/>
      <c r="C389" s="18"/>
      <c r="D389" s="18"/>
      <c r="E389" s="18"/>
      <c r="F389" s="18"/>
    </row>
    <row r="390" spans="1:6" ht="12.75">
      <c r="A390" s="18"/>
      <c r="B390" s="18"/>
      <c r="C390" s="18"/>
      <c r="D390" s="18"/>
      <c r="E390" s="18"/>
      <c r="F390" s="18"/>
    </row>
    <row r="391" spans="1:6" ht="12.75">
      <c r="A391" s="18"/>
      <c r="B391" s="18"/>
      <c r="C391" s="18"/>
      <c r="D391" s="18"/>
      <c r="E391" s="18"/>
      <c r="F391" s="18"/>
    </row>
    <row r="392" spans="1:6" ht="12.75">
      <c r="A392" s="18"/>
      <c r="B392" s="18"/>
      <c r="C392" s="18"/>
      <c r="D392" s="18"/>
      <c r="E392" s="18"/>
      <c r="F392" s="18"/>
    </row>
    <row r="393" spans="1:6" ht="12.75">
      <c r="A393" s="18"/>
      <c r="B393" s="18"/>
      <c r="C393" s="18"/>
      <c r="D393" s="18"/>
      <c r="E393" s="18"/>
      <c r="F393" s="18"/>
    </row>
    <row r="394" spans="1:6" ht="12.75">
      <c r="A394" s="18"/>
      <c r="B394" s="18"/>
      <c r="C394" s="18"/>
      <c r="D394" s="18"/>
      <c r="E394" s="18"/>
      <c r="F394" s="18"/>
    </row>
    <row r="395" spans="1:6" ht="12.75">
      <c r="A395" s="18"/>
      <c r="B395" s="18"/>
      <c r="C395" s="18"/>
      <c r="D395" s="18"/>
      <c r="E395" s="18"/>
      <c r="F395" s="18"/>
    </row>
    <row r="396" spans="1:6" ht="12.75">
      <c r="A396" s="18"/>
      <c r="B396" s="18"/>
      <c r="C396" s="18"/>
      <c r="D396" s="18"/>
      <c r="E396" s="18"/>
      <c r="F396" s="18"/>
    </row>
    <row r="397" spans="1:6" ht="12.75">
      <c r="A397" s="18"/>
      <c r="B397" s="18"/>
      <c r="C397" s="18"/>
      <c r="D397" s="18"/>
      <c r="E397" s="18"/>
      <c r="F397" s="18"/>
    </row>
    <row r="398" spans="1:6" ht="12.75">
      <c r="A398" s="18"/>
      <c r="B398" s="18"/>
      <c r="C398" s="18"/>
      <c r="D398" s="18"/>
      <c r="E398" s="18"/>
      <c r="F398" s="18"/>
    </row>
    <row r="399" spans="1:6" ht="12.75">
      <c r="A399" s="18"/>
      <c r="B399" s="18"/>
      <c r="C399" s="18"/>
      <c r="D399" s="18"/>
      <c r="E399" s="18"/>
      <c r="F399" s="18"/>
    </row>
    <row r="400" spans="1:6" ht="12.75">
      <c r="A400" s="18"/>
      <c r="B400" s="18"/>
      <c r="C400" s="18"/>
      <c r="D400" s="18"/>
      <c r="E400" s="18"/>
      <c r="F400" s="18"/>
    </row>
    <row r="401" spans="1:6" ht="12.75">
      <c r="A401" s="18"/>
      <c r="B401" s="18"/>
      <c r="C401" s="18"/>
      <c r="D401" s="18"/>
      <c r="E401" s="18"/>
      <c r="F401" s="18"/>
    </row>
    <row r="402" spans="1:6" ht="12.75">
      <c r="A402" s="18"/>
      <c r="B402" s="18"/>
      <c r="C402" s="18"/>
      <c r="D402" s="18"/>
      <c r="E402" s="18"/>
      <c r="F402" s="18"/>
    </row>
    <row r="403" spans="1:6" ht="12.75">
      <c r="A403" s="18"/>
      <c r="B403" s="18"/>
      <c r="C403" s="18"/>
      <c r="D403" s="18"/>
      <c r="E403" s="18"/>
      <c r="F403" s="18"/>
    </row>
    <row r="404" spans="1:6" ht="12.75">
      <c r="A404" s="18"/>
      <c r="B404" s="18"/>
      <c r="C404" s="18"/>
      <c r="D404" s="18"/>
      <c r="E404" s="18"/>
      <c r="F404" s="18"/>
    </row>
    <row r="405" spans="1:6" ht="12.75">
      <c r="A405" s="18"/>
      <c r="B405" s="18"/>
      <c r="C405" s="18"/>
      <c r="D405" s="18"/>
      <c r="E405" s="18"/>
      <c r="F405" s="18"/>
    </row>
    <row r="406" spans="1:6" ht="12.75">
      <c r="A406" s="18"/>
      <c r="B406" s="18"/>
      <c r="C406" s="18"/>
      <c r="D406" s="18"/>
      <c r="E406" s="18"/>
      <c r="F406" s="18"/>
    </row>
    <row r="407" spans="1:6" ht="12.75">
      <c r="A407" s="18"/>
      <c r="B407" s="18"/>
      <c r="C407" s="18"/>
      <c r="D407" s="18"/>
      <c r="E407" s="18"/>
      <c r="F407" s="18"/>
    </row>
    <row r="408" spans="1:6" ht="12.75">
      <c r="A408" s="18"/>
      <c r="B408" s="18"/>
      <c r="C408" s="18"/>
      <c r="D408" s="18"/>
      <c r="E408" s="18"/>
      <c r="F408" s="18"/>
    </row>
    <row r="409" spans="1:6" ht="12.75">
      <c r="A409" s="18"/>
      <c r="B409" s="18"/>
      <c r="C409" s="18"/>
      <c r="D409" s="18"/>
      <c r="E409" s="18"/>
      <c r="F409" s="18"/>
    </row>
    <row r="410" spans="1:6" ht="12.75">
      <c r="A410" s="18"/>
      <c r="B410" s="18"/>
      <c r="C410" s="18"/>
      <c r="D410" s="18"/>
      <c r="E410" s="18"/>
      <c r="F410" s="18"/>
    </row>
    <row r="411" spans="1:6" ht="12.75">
      <c r="A411" s="18"/>
      <c r="B411" s="18"/>
      <c r="C411" s="18"/>
      <c r="D411" s="18"/>
      <c r="E411" s="18"/>
      <c r="F411" s="18"/>
    </row>
    <row r="412" spans="1:6" ht="12.75">
      <c r="A412" s="18"/>
      <c r="B412" s="18"/>
      <c r="C412" s="18"/>
      <c r="D412" s="18"/>
      <c r="E412" s="18"/>
      <c r="F412" s="18"/>
    </row>
    <row r="413" spans="1:6" ht="12.75">
      <c r="A413" s="18"/>
      <c r="B413" s="18"/>
      <c r="C413" s="18"/>
      <c r="D413" s="18"/>
      <c r="E413" s="18"/>
      <c r="F413" s="18"/>
    </row>
    <row r="414" spans="1:6" ht="12.75">
      <c r="A414" s="18"/>
      <c r="B414" s="18"/>
      <c r="C414" s="18"/>
      <c r="D414" s="18"/>
      <c r="E414" s="18"/>
      <c r="F414" s="18"/>
    </row>
    <row r="415" spans="1:6" ht="12.75">
      <c r="A415" s="18"/>
      <c r="B415" s="18"/>
      <c r="C415" s="18"/>
      <c r="D415" s="18"/>
      <c r="E415" s="18"/>
      <c r="F415" s="18"/>
    </row>
    <row r="416" spans="1:6" ht="12.75">
      <c r="A416" s="18"/>
      <c r="B416" s="18"/>
      <c r="C416" s="18"/>
      <c r="D416" s="18"/>
      <c r="E416" s="18"/>
      <c r="F416" s="18"/>
    </row>
    <row r="417" spans="1:6" ht="12.75">
      <c r="A417" s="18"/>
      <c r="B417" s="18"/>
      <c r="C417" s="18"/>
      <c r="D417" s="18"/>
      <c r="E417" s="18"/>
      <c r="F417" s="18"/>
    </row>
    <row r="418" spans="1:6" ht="12.75">
      <c r="A418" s="18"/>
      <c r="B418" s="18"/>
      <c r="C418" s="18"/>
      <c r="D418" s="18"/>
      <c r="E418" s="18"/>
      <c r="F418" s="18"/>
    </row>
    <row r="419" spans="1:6" ht="12.75">
      <c r="A419" s="18"/>
      <c r="B419" s="18"/>
      <c r="C419" s="18"/>
      <c r="D419" s="18"/>
      <c r="E419" s="18"/>
      <c r="F419" s="18"/>
    </row>
    <row r="420" spans="1:6" ht="12.75">
      <c r="A420" s="18"/>
      <c r="B420" s="18"/>
      <c r="C420" s="18"/>
      <c r="D420" s="18"/>
      <c r="E420" s="18"/>
      <c r="F420" s="18"/>
    </row>
    <row r="421" spans="1:6" ht="12.75">
      <c r="A421" s="18"/>
      <c r="B421" s="18"/>
      <c r="C421" s="18"/>
      <c r="D421" s="18"/>
      <c r="E421" s="18"/>
      <c r="F421" s="18"/>
    </row>
    <row r="422" spans="1:6" ht="12.75">
      <c r="A422" s="18"/>
      <c r="B422" s="18"/>
      <c r="C422" s="18"/>
      <c r="D422" s="18"/>
      <c r="E422" s="18"/>
      <c r="F422" s="18"/>
    </row>
    <row r="423" spans="1:6" ht="12.75">
      <c r="A423" s="18"/>
      <c r="B423" s="18"/>
      <c r="C423" s="18"/>
      <c r="D423" s="18"/>
      <c r="E423" s="18"/>
      <c r="F423" s="18"/>
    </row>
    <row r="424" spans="1:6" ht="12.75">
      <c r="A424" s="18"/>
      <c r="B424" s="18"/>
      <c r="C424" s="18"/>
      <c r="D424" s="18"/>
      <c r="E424" s="18"/>
      <c r="F424" s="18"/>
    </row>
    <row r="425" spans="1:6" ht="12.75">
      <c r="A425" s="18"/>
      <c r="B425" s="18"/>
      <c r="C425" s="18"/>
      <c r="D425" s="18"/>
      <c r="E425" s="18"/>
      <c r="F425" s="18"/>
    </row>
    <row r="426" spans="1:6" ht="12.75">
      <c r="A426" s="18"/>
      <c r="B426" s="18"/>
      <c r="C426" s="18"/>
      <c r="D426" s="18"/>
      <c r="E426" s="18"/>
      <c r="F426" s="18"/>
    </row>
    <row r="427" spans="1:6" ht="12.75">
      <c r="A427" s="18"/>
      <c r="B427" s="18"/>
      <c r="C427" s="18"/>
      <c r="D427" s="18"/>
      <c r="E427" s="18"/>
      <c r="F427" s="18"/>
    </row>
    <row r="428" spans="1:6" ht="12.75">
      <c r="A428" s="18"/>
      <c r="B428" s="18"/>
      <c r="C428" s="18"/>
      <c r="D428" s="18"/>
      <c r="E428" s="18"/>
      <c r="F428" s="18"/>
    </row>
    <row r="429" spans="1:6" ht="12.75">
      <c r="A429" s="18"/>
      <c r="B429" s="18"/>
      <c r="C429" s="18"/>
      <c r="D429" s="18"/>
      <c r="E429" s="18"/>
      <c r="F429" s="18"/>
    </row>
    <row r="430" spans="1:6" ht="12.75">
      <c r="A430" s="18"/>
      <c r="B430" s="18"/>
      <c r="C430" s="18"/>
      <c r="D430" s="18"/>
      <c r="E430" s="18"/>
      <c r="F430" s="18"/>
    </row>
    <row r="431" spans="1:6" ht="12.75">
      <c r="A431" s="18"/>
      <c r="B431" s="18"/>
      <c r="C431" s="18"/>
      <c r="D431" s="18"/>
      <c r="E431" s="18"/>
      <c r="F431" s="18"/>
    </row>
    <row r="432" spans="1:6" ht="12.75">
      <c r="A432" s="18"/>
      <c r="B432" s="18"/>
      <c r="C432" s="18"/>
      <c r="D432" s="18"/>
      <c r="E432" s="18"/>
      <c r="F432" s="18"/>
    </row>
    <row r="433" spans="1:6" ht="12.75">
      <c r="A433" s="18"/>
      <c r="B433" s="18"/>
      <c r="C433" s="18"/>
      <c r="D433" s="18"/>
      <c r="E433" s="18"/>
      <c r="F433" s="18"/>
    </row>
    <row r="434" spans="1:6" ht="12.75">
      <c r="A434" s="18"/>
      <c r="B434" s="18"/>
      <c r="C434" s="18"/>
      <c r="D434" s="18"/>
      <c r="E434" s="18"/>
      <c r="F434" s="18"/>
    </row>
    <row r="435" spans="1:6" ht="12.75">
      <c r="A435" s="18"/>
      <c r="B435" s="18"/>
      <c r="C435" s="18"/>
      <c r="D435" s="18"/>
      <c r="E435" s="18"/>
      <c r="F435" s="18"/>
    </row>
    <row r="436" spans="1:6" ht="12.75">
      <c r="A436" s="18"/>
      <c r="B436" s="18"/>
      <c r="C436" s="18"/>
      <c r="D436" s="18"/>
      <c r="E436" s="18"/>
      <c r="F436" s="18"/>
    </row>
    <row r="437" spans="1:6" ht="12.75">
      <c r="A437" s="18"/>
      <c r="B437" s="18"/>
      <c r="C437" s="18"/>
      <c r="D437" s="18"/>
      <c r="E437" s="18"/>
      <c r="F437" s="18"/>
    </row>
    <row r="438" spans="1:6" ht="12.75">
      <c r="A438" s="18"/>
      <c r="B438" s="18"/>
      <c r="C438" s="18"/>
      <c r="D438" s="18"/>
      <c r="E438" s="18"/>
      <c r="F438" s="18"/>
    </row>
    <row r="439" spans="1:6" ht="12.75">
      <c r="A439" s="18"/>
      <c r="B439" s="18"/>
      <c r="C439" s="18"/>
      <c r="D439" s="18"/>
      <c r="E439" s="18"/>
      <c r="F439" s="18"/>
    </row>
    <row r="440" spans="1:6" ht="12.75">
      <c r="A440" s="18"/>
      <c r="B440" s="18"/>
      <c r="C440" s="18"/>
      <c r="D440" s="18"/>
      <c r="E440" s="18"/>
      <c r="F440" s="18"/>
    </row>
    <row r="441" spans="1:6" ht="12.75">
      <c r="A441" s="18"/>
      <c r="B441" s="18"/>
      <c r="C441" s="18"/>
      <c r="D441" s="18"/>
      <c r="E441" s="18"/>
      <c r="F441" s="18"/>
    </row>
    <row r="442" spans="1:6" ht="12.75">
      <c r="A442" s="18"/>
      <c r="B442" s="18"/>
      <c r="C442" s="18"/>
      <c r="D442" s="18"/>
      <c r="E442" s="18"/>
      <c r="F442" s="18"/>
    </row>
    <row r="443" spans="1:6" ht="12.75">
      <c r="A443" s="18"/>
      <c r="B443" s="18"/>
      <c r="C443" s="18"/>
      <c r="D443" s="18"/>
      <c r="E443" s="18"/>
      <c r="F443" s="18"/>
    </row>
    <row r="444" spans="1:6" ht="12.75">
      <c r="A444" s="18"/>
      <c r="B444" s="18"/>
      <c r="C444" s="18"/>
      <c r="D444" s="18"/>
      <c r="E444" s="18"/>
      <c r="F444" s="18"/>
    </row>
    <row r="445" spans="1:6" ht="12.75">
      <c r="A445" s="18"/>
      <c r="B445" s="18"/>
      <c r="C445" s="18"/>
      <c r="D445" s="18"/>
      <c r="E445" s="18"/>
      <c r="F445" s="18"/>
    </row>
    <row r="446" spans="1:6" ht="12.75">
      <c r="A446" s="18"/>
      <c r="B446" s="18"/>
      <c r="C446" s="18"/>
      <c r="D446" s="18"/>
      <c r="E446" s="18"/>
      <c r="F446" s="18"/>
    </row>
    <row r="447" spans="1:6" ht="12.75">
      <c r="A447" s="18"/>
      <c r="B447" s="18"/>
      <c r="C447" s="18"/>
      <c r="D447" s="18"/>
      <c r="E447" s="18"/>
      <c r="F447" s="18"/>
    </row>
    <row r="448" spans="1:6" ht="12.75">
      <c r="A448" s="18"/>
      <c r="B448" s="18"/>
      <c r="C448" s="18"/>
      <c r="D448" s="18"/>
      <c r="E448" s="18"/>
      <c r="F448" s="18"/>
    </row>
    <row r="449" spans="1:6" ht="12.75">
      <c r="A449" s="18"/>
      <c r="B449" s="18"/>
      <c r="C449" s="18"/>
      <c r="D449" s="18"/>
      <c r="E449" s="18"/>
      <c r="F449" s="18"/>
    </row>
    <row r="450" spans="1:6" ht="12.75">
      <c r="A450" s="18"/>
      <c r="B450" s="18"/>
      <c r="C450" s="18"/>
      <c r="D450" s="18"/>
      <c r="E450" s="18"/>
      <c r="F450" s="18"/>
    </row>
    <row r="451" spans="1:6" ht="12.75">
      <c r="A451" s="18"/>
      <c r="B451" s="18"/>
      <c r="C451" s="18"/>
      <c r="D451" s="18"/>
      <c r="E451" s="18"/>
      <c r="F451" s="18"/>
    </row>
    <row r="452" spans="1:6" ht="12.75">
      <c r="A452" s="18"/>
      <c r="B452" s="18"/>
      <c r="C452" s="18"/>
      <c r="D452" s="18"/>
      <c r="E452" s="18"/>
      <c r="F452" s="18"/>
    </row>
    <row r="453" spans="1:6" ht="12.75">
      <c r="A453" s="18"/>
      <c r="B453" s="18"/>
      <c r="C453" s="18"/>
      <c r="D453" s="18"/>
      <c r="E453" s="18"/>
      <c r="F453" s="18"/>
    </row>
    <row r="454" spans="1:6" ht="12.75">
      <c r="A454" s="18"/>
      <c r="B454" s="18"/>
      <c r="C454" s="18"/>
      <c r="D454" s="18"/>
      <c r="E454" s="18"/>
      <c r="F454" s="18"/>
    </row>
    <row r="455" spans="1:6" ht="12.75">
      <c r="A455" s="18"/>
      <c r="B455" s="18"/>
      <c r="C455" s="18"/>
      <c r="D455" s="18"/>
      <c r="E455" s="18"/>
      <c r="F455" s="18"/>
    </row>
    <row r="456" spans="1:6" ht="12.75">
      <c r="A456" s="18"/>
      <c r="B456" s="18"/>
      <c r="C456" s="18"/>
      <c r="D456" s="18"/>
      <c r="E456" s="18"/>
      <c r="F456" s="18"/>
    </row>
    <row r="457" spans="1:6" ht="12.75">
      <c r="A457" s="18"/>
      <c r="B457" s="18"/>
      <c r="C457" s="18"/>
      <c r="D457" s="18"/>
      <c r="E457" s="18"/>
      <c r="F457" s="18"/>
    </row>
    <row r="458" spans="1:6" ht="12.75">
      <c r="A458" s="18"/>
      <c r="B458" s="18"/>
      <c r="C458" s="18"/>
      <c r="D458" s="18"/>
      <c r="E458" s="18"/>
      <c r="F458" s="18"/>
    </row>
    <row r="459" spans="1:6" ht="12.75">
      <c r="A459" s="18"/>
      <c r="B459" s="18"/>
      <c r="C459" s="18"/>
      <c r="D459" s="18"/>
      <c r="E459" s="18"/>
      <c r="F459" s="18"/>
    </row>
    <row r="460" spans="1:6" ht="12.75">
      <c r="A460" s="18"/>
      <c r="B460" s="18"/>
      <c r="C460" s="18"/>
      <c r="D460" s="18"/>
      <c r="E460" s="18"/>
      <c r="F460" s="18"/>
    </row>
    <row r="461" spans="1:6" ht="12.75">
      <c r="A461" s="18"/>
      <c r="B461" s="18"/>
      <c r="C461" s="18"/>
      <c r="D461" s="18"/>
      <c r="E461" s="18"/>
      <c r="F461" s="18"/>
    </row>
    <row r="462" spans="1:6" ht="12.75">
      <c r="A462" s="18"/>
      <c r="B462" s="18"/>
      <c r="C462" s="18"/>
      <c r="D462" s="18"/>
      <c r="E462" s="18"/>
      <c r="F462" s="18"/>
    </row>
    <row r="463" spans="1:6" ht="12.75">
      <c r="A463" s="18"/>
      <c r="B463" s="18"/>
      <c r="C463" s="18"/>
      <c r="D463" s="18"/>
      <c r="E463" s="18"/>
      <c r="F463" s="18"/>
    </row>
    <row r="464" spans="1:6" ht="12.75">
      <c r="A464" s="18"/>
      <c r="B464" s="18"/>
      <c r="C464" s="18"/>
      <c r="D464" s="18"/>
      <c r="E464" s="18"/>
      <c r="F464" s="18"/>
    </row>
    <row r="465" spans="1:6" ht="12.75">
      <c r="A465" s="18"/>
      <c r="B465" s="18"/>
      <c r="C465" s="18"/>
      <c r="D465" s="18"/>
      <c r="E465" s="18"/>
      <c r="F465" s="18"/>
    </row>
    <row r="466" spans="1:6" ht="12.75">
      <c r="A466" s="18"/>
      <c r="B466" s="18"/>
      <c r="C466" s="18"/>
      <c r="D466" s="18"/>
      <c r="E466" s="18"/>
      <c r="F466" s="18"/>
    </row>
    <row r="467" spans="1:6" ht="12.75">
      <c r="A467" s="18"/>
      <c r="B467" s="18"/>
      <c r="C467" s="18"/>
      <c r="D467" s="18"/>
      <c r="E467" s="18"/>
      <c r="F467" s="18"/>
    </row>
    <row r="468" spans="1:6" ht="12.75">
      <c r="A468" s="18"/>
      <c r="B468" s="18"/>
      <c r="C468" s="18"/>
      <c r="D468" s="18"/>
      <c r="E468" s="18"/>
      <c r="F468" s="18"/>
    </row>
    <row r="469" spans="1:6" ht="12.75">
      <c r="A469" s="18"/>
      <c r="B469" s="18"/>
      <c r="C469" s="18"/>
      <c r="D469" s="18"/>
      <c r="E469" s="18"/>
      <c r="F469" s="18"/>
    </row>
    <row r="470" spans="1:6" ht="12.75">
      <c r="A470" s="18"/>
      <c r="B470" s="18"/>
      <c r="C470" s="18"/>
      <c r="D470" s="18"/>
      <c r="E470" s="18"/>
      <c r="F470" s="18"/>
    </row>
    <row r="471" spans="1:6" ht="12.75">
      <c r="A471" s="18"/>
      <c r="B471" s="18"/>
      <c r="C471" s="18"/>
      <c r="D471" s="18"/>
      <c r="E471" s="18"/>
      <c r="F471" s="18"/>
    </row>
    <row r="472" spans="1:6" ht="12.75">
      <c r="A472" s="18"/>
      <c r="B472" s="18"/>
      <c r="C472" s="18"/>
      <c r="D472" s="18"/>
      <c r="E472" s="18"/>
      <c r="F472" s="18"/>
    </row>
    <row r="473" spans="1:6" ht="12.75">
      <c r="A473" s="18"/>
      <c r="B473" s="18"/>
      <c r="C473" s="18"/>
      <c r="D473" s="18"/>
      <c r="E473" s="18"/>
      <c r="F473" s="18"/>
    </row>
    <row r="474" spans="1:6" ht="12.75">
      <c r="A474" s="18"/>
      <c r="B474" s="18"/>
      <c r="C474" s="18"/>
      <c r="D474" s="18"/>
      <c r="E474" s="18"/>
      <c r="F474" s="18"/>
    </row>
    <row r="475" spans="1:6" ht="12.75">
      <c r="A475" s="18"/>
      <c r="B475" s="18"/>
      <c r="C475" s="18"/>
      <c r="D475" s="18"/>
      <c r="E475" s="18"/>
      <c r="F475" s="18"/>
    </row>
    <row r="476" spans="1:6" ht="12.75">
      <c r="A476" s="18"/>
      <c r="B476" s="18"/>
      <c r="C476" s="18"/>
      <c r="D476" s="18"/>
      <c r="E476" s="18"/>
      <c r="F476" s="18"/>
    </row>
    <row r="477" spans="1:6" ht="12.75">
      <c r="A477" s="18"/>
      <c r="B477" s="18"/>
      <c r="C477" s="18"/>
      <c r="D477" s="18"/>
      <c r="E477" s="18"/>
      <c r="F477" s="18"/>
    </row>
    <row r="478" spans="1:6" ht="12.75">
      <c r="A478" s="18"/>
      <c r="B478" s="18"/>
      <c r="C478" s="18"/>
      <c r="D478" s="18"/>
      <c r="E478" s="18"/>
      <c r="F478" s="18"/>
    </row>
    <row r="479" spans="1:6" ht="12.75">
      <c r="A479" s="18"/>
      <c r="B479" s="18"/>
      <c r="C479" s="18"/>
      <c r="D479" s="18"/>
      <c r="E479" s="18"/>
      <c r="F479" s="18"/>
    </row>
    <row r="480" spans="1:6" ht="12.75">
      <c r="A480" s="18"/>
      <c r="B480" s="18"/>
      <c r="C480" s="18"/>
      <c r="D480" s="18"/>
      <c r="E480" s="18"/>
      <c r="F480" s="18"/>
    </row>
    <row r="481" spans="1:6" ht="12.75">
      <c r="A481" s="18"/>
      <c r="B481" s="18"/>
      <c r="C481" s="18"/>
      <c r="D481" s="18"/>
      <c r="E481" s="18"/>
      <c r="F481" s="18"/>
    </row>
    <row r="482" spans="1:6" ht="12.75">
      <c r="A482" s="18"/>
      <c r="B482" s="18"/>
      <c r="C482" s="18"/>
      <c r="D482" s="18"/>
      <c r="E482" s="18"/>
      <c r="F482" s="18"/>
    </row>
    <row r="483" spans="1:6" ht="12.75">
      <c r="A483" s="18"/>
      <c r="B483" s="18"/>
      <c r="C483" s="18"/>
      <c r="D483" s="18"/>
      <c r="E483" s="18"/>
      <c r="F483" s="18"/>
    </row>
    <row r="484" spans="1:6" ht="12.75">
      <c r="A484" s="18"/>
      <c r="B484" s="18"/>
      <c r="C484" s="18"/>
      <c r="D484" s="18"/>
      <c r="E484" s="18"/>
      <c r="F484" s="18"/>
    </row>
    <row r="485" spans="1:6" ht="12.75">
      <c r="A485" s="18"/>
      <c r="B485" s="18"/>
      <c r="C485" s="18"/>
      <c r="D485" s="18"/>
      <c r="E485" s="18"/>
      <c r="F485" s="18"/>
    </row>
    <row r="486" spans="1:6" ht="12.75">
      <c r="A486" s="18"/>
      <c r="B486" s="18"/>
      <c r="C486" s="18"/>
      <c r="D486" s="18"/>
      <c r="E486" s="18"/>
      <c r="F486" s="18"/>
    </row>
    <row r="487" spans="1:6" ht="12.75">
      <c r="A487" s="18"/>
      <c r="B487" s="18"/>
      <c r="C487" s="18"/>
      <c r="D487" s="18"/>
      <c r="E487" s="18"/>
      <c r="F487" s="18"/>
    </row>
    <row r="488" spans="1:6" ht="12.75">
      <c r="A488" s="18"/>
      <c r="B488" s="18"/>
      <c r="C488" s="18"/>
      <c r="D488" s="18"/>
      <c r="E488" s="18"/>
      <c r="F488" s="18"/>
    </row>
    <row r="489" spans="1:6" ht="12.75">
      <c r="A489" s="18"/>
      <c r="B489" s="18"/>
      <c r="C489" s="18"/>
      <c r="D489" s="18"/>
      <c r="E489" s="18"/>
      <c r="F489" s="18"/>
    </row>
    <row r="490" spans="1:6" ht="12.75">
      <c r="A490" s="18"/>
      <c r="B490" s="18"/>
      <c r="C490" s="18"/>
      <c r="D490" s="18"/>
      <c r="E490" s="18"/>
      <c r="F490" s="18"/>
    </row>
    <row r="491" spans="1:6" ht="12.75">
      <c r="A491" s="18"/>
      <c r="B491" s="18"/>
      <c r="C491" s="18"/>
      <c r="D491" s="18"/>
      <c r="E491" s="18"/>
      <c r="F491" s="18"/>
    </row>
    <row r="492" spans="1:6" ht="12.75">
      <c r="A492" s="18"/>
      <c r="B492" s="18"/>
      <c r="C492" s="18"/>
      <c r="D492" s="18"/>
      <c r="E492" s="18"/>
      <c r="F492" s="18"/>
    </row>
    <row r="493" spans="1:6" ht="12.75">
      <c r="A493" s="18"/>
      <c r="B493" s="18"/>
      <c r="C493" s="18"/>
      <c r="D493" s="18"/>
      <c r="E493" s="18"/>
      <c r="F493" s="18"/>
    </row>
    <row r="494" spans="1:6" ht="12.75">
      <c r="A494" s="18"/>
      <c r="B494" s="18"/>
      <c r="C494" s="18"/>
      <c r="D494" s="18"/>
      <c r="E494" s="18"/>
      <c r="F494" s="18"/>
    </row>
    <row r="495" spans="1:6" ht="12.75">
      <c r="A495" s="18"/>
      <c r="B495" s="18"/>
      <c r="C495" s="18"/>
      <c r="D495" s="18"/>
      <c r="E495" s="18"/>
      <c r="F495" s="18"/>
    </row>
    <row r="496" spans="1:6" ht="12.75">
      <c r="A496" s="18"/>
      <c r="B496" s="18"/>
      <c r="C496" s="18"/>
      <c r="D496" s="18"/>
      <c r="E496" s="18"/>
      <c r="F496" s="18"/>
    </row>
    <row r="497" spans="1:6" ht="12.75">
      <c r="A497" s="18"/>
      <c r="B497" s="18"/>
      <c r="C497" s="18"/>
      <c r="D497" s="18"/>
      <c r="E497" s="18"/>
      <c r="F497" s="18"/>
    </row>
    <row r="498" spans="1:6" ht="12.75">
      <c r="A498" s="18"/>
      <c r="B498" s="18"/>
      <c r="C498" s="18"/>
      <c r="D498" s="18"/>
      <c r="E498" s="18"/>
      <c r="F498" s="18"/>
    </row>
    <row r="499" spans="1:6" ht="12.75">
      <c r="A499" s="18"/>
      <c r="B499" s="18"/>
      <c r="C499" s="18"/>
      <c r="D499" s="18"/>
      <c r="E499" s="18"/>
      <c r="F499" s="18"/>
    </row>
    <row r="500" spans="1:6" ht="12.75">
      <c r="A500" s="18"/>
      <c r="B500" s="18"/>
      <c r="C500" s="18"/>
      <c r="D500" s="18"/>
      <c r="E500" s="18"/>
      <c r="F500" s="18"/>
    </row>
    <row r="501" spans="1:6" ht="12.75">
      <c r="A501" s="18"/>
      <c r="B501" s="18"/>
      <c r="C501" s="18"/>
      <c r="D501" s="18"/>
      <c r="E501" s="18"/>
      <c r="F501" s="18"/>
    </row>
    <row r="502" spans="1:6" ht="12.75">
      <c r="A502" s="18"/>
      <c r="B502" s="18"/>
      <c r="C502" s="18"/>
      <c r="D502" s="18"/>
      <c r="E502" s="18"/>
      <c r="F502" s="18"/>
    </row>
    <row r="503" spans="1:6" ht="12.75">
      <c r="A503" s="18"/>
      <c r="B503" s="18"/>
      <c r="C503" s="18"/>
      <c r="D503" s="18"/>
      <c r="E503" s="18"/>
      <c r="F503" s="18"/>
    </row>
    <row r="504" spans="1:6" ht="12.75">
      <c r="A504" s="18"/>
      <c r="B504" s="18"/>
      <c r="C504" s="18"/>
      <c r="D504" s="18"/>
      <c r="E504" s="18"/>
      <c r="F504" s="18"/>
    </row>
    <row r="505" spans="1:6" ht="12.75">
      <c r="A505" s="18"/>
      <c r="B505" s="18"/>
      <c r="C505" s="18"/>
      <c r="D505" s="18"/>
      <c r="E505" s="18"/>
      <c r="F505" s="18"/>
    </row>
    <row r="506" spans="1:6" ht="12.75">
      <c r="A506" s="18"/>
      <c r="B506" s="18"/>
      <c r="C506" s="18"/>
      <c r="D506" s="18"/>
      <c r="E506" s="18"/>
      <c r="F506" s="18"/>
    </row>
    <row r="507" spans="1:6" ht="12.75">
      <c r="A507" s="18"/>
      <c r="B507" s="18"/>
      <c r="C507" s="18"/>
      <c r="D507" s="18"/>
      <c r="E507" s="18"/>
      <c r="F507" s="18"/>
    </row>
    <row r="508" spans="1:6" ht="12.75">
      <c r="A508" s="18"/>
      <c r="B508" s="18"/>
      <c r="C508" s="18"/>
      <c r="D508" s="18"/>
      <c r="E508" s="18"/>
      <c r="F508" s="18"/>
    </row>
    <row r="509" spans="1:6" ht="12.75">
      <c r="A509" s="18"/>
      <c r="B509" s="18"/>
      <c r="C509" s="18"/>
      <c r="D509" s="18"/>
      <c r="E509" s="18"/>
      <c r="F509" s="18"/>
    </row>
    <row r="510" spans="1:6" ht="12.75">
      <c r="A510" s="18"/>
      <c r="B510" s="18"/>
      <c r="C510" s="18"/>
      <c r="D510" s="18"/>
      <c r="E510" s="18"/>
      <c r="F510" s="18"/>
    </row>
    <row r="511" spans="1:6" ht="12.75">
      <c r="A511" s="18"/>
      <c r="B511" s="18"/>
      <c r="C511" s="18"/>
      <c r="D511" s="18"/>
      <c r="E511" s="18"/>
      <c r="F511" s="18"/>
    </row>
    <row r="512" spans="1:6" ht="12.75">
      <c r="A512" s="18"/>
      <c r="B512" s="18"/>
      <c r="C512" s="18"/>
      <c r="D512" s="18"/>
      <c r="E512" s="18"/>
      <c r="F512" s="18"/>
    </row>
    <row r="513" spans="1:6" ht="12.75">
      <c r="A513" s="18"/>
      <c r="B513" s="18"/>
      <c r="C513" s="18"/>
      <c r="D513" s="18"/>
      <c r="E513" s="18"/>
      <c r="F513" s="18"/>
    </row>
    <row r="514" spans="1:6" ht="12.75">
      <c r="A514" s="18"/>
      <c r="B514" s="18"/>
      <c r="C514" s="18"/>
      <c r="D514" s="18"/>
      <c r="E514" s="18"/>
      <c r="F514" s="18"/>
    </row>
    <row r="515" spans="1:6" ht="12.75">
      <c r="A515" s="18"/>
      <c r="B515" s="18"/>
      <c r="C515" s="18"/>
      <c r="D515" s="18"/>
      <c r="E515" s="18"/>
      <c r="F515" s="18"/>
    </row>
    <row r="516" spans="1:6" ht="12.75">
      <c r="A516" s="18"/>
      <c r="B516" s="18"/>
      <c r="C516" s="18"/>
      <c r="D516" s="18"/>
      <c r="E516" s="18"/>
      <c r="F516" s="18"/>
    </row>
    <row r="517" spans="1:6" ht="12.75">
      <c r="A517" s="18"/>
      <c r="B517" s="18"/>
      <c r="C517" s="18"/>
      <c r="D517" s="18"/>
      <c r="E517" s="18"/>
      <c r="F517" s="18"/>
    </row>
    <row r="518" spans="1:6" ht="12.75">
      <c r="A518" s="18"/>
      <c r="B518" s="18"/>
      <c r="C518" s="18"/>
      <c r="D518" s="18"/>
      <c r="E518" s="18"/>
      <c r="F518" s="18"/>
    </row>
    <row r="519" spans="1:6" ht="12.75">
      <c r="A519" s="18"/>
      <c r="B519" s="18"/>
      <c r="C519" s="18"/>
      <c r="D519" s="18"/>
      <c r="E519" s="18"/>
      <c r="F519" s="18"/>
    </row>
    <row r="520" spans="1:6" ht="12.75">
      <c r="A520" s="18"/>
      <c r="B520" s="18"/>
      <c r="C520" s="18"/>
      <c r="D520" s="18"/>
      <c r="E520" s="18"/>
      <c r="F520" s="18"/>
    </row>
    <row r="521" spans="1:6" ht="12.75">
      <c r="A521" s="18"/>
      <c r="B521" s="18"/>
      <c r="C521" s="18"/>
      <c r="D521" s="18"/>
      <c r="E521" s="18"/>
      <c r="F521" s="18"/>
    </row>
    <row r="522" spans="1:6" ht="12.75">
      <c r="A522" s="18"/>
      <c r="B522" s="18"/>
      <c r="C522" s="18"/>
      <c r="D522" s="18"/>
      <c r="E522" s="18"/>
      <c r="F522" s="18"/>
    </row>
    <row r="523" spans="1:6" ht="12.75">
      <c r="A523" s="18"/>
      <c r="B523" s="18"/>
      <c r="C523" s="18"/>
      <c r="D523" s="18"/>
      <c r="E523" s="18"/>
      <c r="F523" s="18"/>
    </row>
    <row r="524" spans="1:6" ht="12.75">
      <c r="A524" s="18"/>
      <c r="B524" s="18"/>
      <c r="C524" s="18"/>
      <c r="D524" s="18"/>
      <c r="E524" s="18"/>
      <c r="F524" s="18"/>
    </row>
    <row r="525" spans="1:6" ht="12.75">
      <c r="A525" s="18"/>
      <c r="B525" s="18"/>
      <c r="C525" s="18"/>
      <c r="D525" s="18"/>
      <c r="E525" s="18"/>
      <c r="F525" s="18"/>
    </row>
    <row r="526" spans="1:6" ht="12.75">
      <c r="A526" s="18"/>
      <c r="B526" s="18"/>
      <c r="C526" s="18"/>
      <c r="D526" s="18"/>
      <c r="E526" s="18"/>
      <c r="F526" s="18"/>
    </row>
    <row r="527" spans="1:6" ht="12.75">
      <c r="A527" s="18"/>
      <c r="B527" s="18"/>
      <c r="C527" s="18"/>
      <c r="D527" s="18"/>
      <c r="E527" s="18"/>
      <c r="F527" s="18"/>
    </row>
    <row r="528" spans="1:6" ht="12.75">
      <c r="A528" s="18"/>
      <c r="B528" s="18"/>
      <c r="C528" s="18"/>
      <c r="D528" s="18"/>
      <c r="E528" s="18"/>
      <c r="F528" s="18"/>
    </row>
    <row r="529" spans="1:6" ht="12.75">
      <c r="A529" s="18"/>
      <c r="B529" s="18"/>
      <c r="C529" s="18"/>
      <c r="D529" s="18"/>
      <c r="E529" s="18"/>
      <c r="F529" s="18"/>
    </row>
    <row r="530" spans="1:6" ht="12.75">
      <c r="A530" s="18"/>
      <c r="B530" s="18"/>
      <c r="C530" s="18"/>
      <c r="D530" s="18"/>
      <c r="E530" s="18"/>
      <c r="F530" s="18"/>
    </row>
    <row r="531" spans="1:6" ht="12.75">
      <c r="A531" s="18"/>
      <c r="B531" s="18"/>
      <c r="C531" s="18"/>
      <c r="D531" s="18"/>
      <c r="E531" s="18"/>
      <c r="F531" s="18"/>
    </row>
    <row r="532" spans="1:6" ht="12.75">
      <c r="A532" s="18"/>
      <c r="B532" s="18"/>
      <c r="C532" s="18"/>
      <c r="D532" s="18"/>
      <c r="E532" s="18"/>
      <c r="F532" s="18"/>
    </row>
    <row r="533" spans="1:6" ht="12.75">
      <c r="A533" s="18"/>
      <c r="B533" s="18"/>
      <c r="C533" s="18"/>
      <c r="D533" s="18"/>
      <c r="E533" s="18"/>
      <c r="F533" s="18"/>
    </row>
    <row r="534" spans="1:6" ht="12.75">
      <c r="A534" s="18"/>
      <c r="B534" s="18"/>
      <c r="C534" s="18"/>
      <c r="D534" s="18"/>
      <c r="E534" s="18"/>
      <c r="F534" s="18"/>
    </row>
    <row r="535" spans="1:6" ht="12.75">
      <c r="A535" s="18"/>
      <c r="B535" s="18"/>
      <c r="C535" s="18"/>
      <c r="D535" s="18"/>
      <c r="E535" s="18"/>
      <c r="F535" s="18"/>
    </row>
    <row r="536" spans="1:6" ht="12.75">
      <c r="A536" s="18"/>
      <c r="B536" s="18"/>
      <c r="C536" s="18"/>
      <c r="D536" s="18"/>
      <c r="E536" s="18"/>
      <c r="F536" s="18"/>
    </row>
    <row r="537" spans="1:6" ht="12.75">
      <c r="A537" s="18"/>
      <c r="B537" s="18"/>
      <c r="C537" s="18"/>
      <c r="D537" s="18"/>
      <c r="E537" s="18"/>
      <c r="F537" s="18"/>
    </row>
    <row r="538" spans="1:6" ht="12.75">
      <c r="A538" s="18"/>
      <c r="B538" s="18"/>
      <c r="C538" s="18"/>
      <c r="D538" s="18"/>
      <c r="E538" s="18"/>
      <c r="F538" s="18"/>
    </row>
    <row r="539" spans="1:6" ht="12.75">
      <c r="A539" s="18"/>
      <c r="B539" s="18"/>
      <c r="C539" s="18"/>
      <c r="D539" s="18"/>
      <c r="E539" s="18"/>
      <c r="F539" s="18"/>
    </row>
    <row r="540" spans="1:6" ht="12.75">
      <c r="A540" s="18"/>
      <c r="B540" s="18"/>
      <c r="C540" s="18"/>
      <c r="D540" s="18"/>
      <c r="E540" s="18"/>
      <c r="F540" s="18"/>
    </row>
    <row r="541" spans="1:6" ht="12.75">
      <c r="A541" s="18"/>
      <c r="B541" s="18"/>
      <c r="C541" s="18"/>
      <c r="D541" s="18"/>
      <c r="E541" s="18"/>
      <c r="F541" s="18"/>
    </row>
    <row r="542" spans="1:6" ht="12.75">
      <c r="A542" s="18"/>
      <c r="B542" s="18"/>
      <c r="C542" s="18"/>
      <c r="D542" s="18"/>
      <c r="E542" s="18"/>
      <c r="F542" s="18"/>
    </row>
    <row r="543" spans="1:6" ht="12.75">
      <c r="A543" s="18"/>
      <c r="B543" s="18"/>
      <c r="C543" s="18"/>
      <c r="D543" s="18"/>
      <c r="E543" s="18"/>
      <c r="F543" s="18"/>
    </row>
    <row r="544" spans="1:6" ht="12.75">
      <c r="A544" s="18"/>
      <c r="B544" s="18"/>
      <c r="C544" s="18"/>
      <c r="D544" s="18"/>
      <c r="E544" s="18"/>
      <c r="F544" s="18"/>
    </row>
    <row r="545" spans="1:6" ht="12.75">
      <c r="A545" s="18"/>
      <c r="B545" s="18"/>
      <c r="C545" s="18"/>
      <c r="D545" s="18"/>
      <c r="E545" s="18"/>
      <c r="F545" s="18"/>
    </row>
    <row r="546" spans="1:6" ht="12.75">
      <c r="A546" s="18"/>
      <c r="B546" s="18"/>
      <c r="C546" s="18"/>
      <c r="D546" s="18"/>
      <c r="E546" s="18"/>
      <c r="F546" s="18"/>
    </row>
    <row r="547" spans="1:6" ht="12.75">
      <c r="A547" s="18"/>
      <c r="B547" s="18"/>
      <c r="C547" s="18"/>
      <c r="D547" s="18"/>
      <c r="E547" s="18"/>
      <c r="F547" s="18"/>
    </row>
    <row r="548" spans="1:6" ht="12.75">
      <c r="A548" s="18"/>
      <c r="B548" s="18"/>
      <c r="C548" s="18"/>
      <c r="D548" s="18"/>
      <c r="E548" s="18"/>
      <c r="F548" s="18"/>
    </row>
    <row r="549" spans="1:6" ht="12.75">
      <c r="A549" s="18"/>
      <c r="B549" s="18"/>
      <c r="C549" s="18"/>
      <c r="D549" s="18"/>
      <c r="E549" s="18"/>
      <c r="F549" s="18"/>
    </row>
    <row r="550" spans="1:6" ht="12.75">
      <c r="A550" s="18"/>
      <c r="B550" s="18"/>
      <c r="C550" s="18"/>
      <c r="D550" s="18"/>
      <c r="E550" s="18"/>
      <c r="F550" s="18"/>
    </row>
    <row r="551" spans="1:6" ht="12.75">
      <c r="A551" s="18"/>
      <c r="B551" s="18"/>
      <c r="C551" s="18"/>
      <c r="D551" s="18"/>
      <c r="E551" s="18"/>
      <c r="F551" s="18"/>
    </row>
    <row r="552" spans="1:6" ht="12.75">
      <c r="A552" s="18"/>
      <c r="B552" s="18"/>
      <c r="C552" s="18"/>
      <c r="D552" s="18"/>
      <c r="E552" s="18"/>
      <c r="F552" s="18"/>
    </row>
    <row r="553" spans="1:6" ht="12.75">
      <c r="A553" s="18"/>
      <c r="B553" s="18"/>
      <c r="C553" s="18"/>
      <c r="D553" s="18"/>
      <c r="E553" s="18"/>
      <c r="F553" s="18"/>
    </row>
    <row r="554" spans="1:6" ht="12.75">
      <c r="A554" s="18"/>
      <c r="B554" s="18"/>
      <c r="C554" s="18"/>
      <c r="D554" s="18"/>
      <c r="E554" s="18"/>
      <c r="F554" s="18"/>
    </row>
    <row r="555" spans="1:6" ht="12.75">
      <c r="A555" s="18"/>
      <c r="B555" s="18"/>
      <c r="C555" s="18"/>
      <c r="D555" s="18"/>
      <c r="E555" s="18"/>
      <c r="F555" s="18"/>
    </row>
    <row r="556" spans="1:6" ht="12.75">
      <c r="A556" s="18"/>
      <c r="B556" s="18"/>
      <c r="C556" s="18"/>
      <c r="D556" s="18"/>
      <c r="E556" s="18"/>
      <c r="F556" s="18"/>
    </row>
    <row r="557" spans="1:6" ht="12.75">
      <c r="A557" s="18"/>
      <c r="B557" s="18"/>
      <c r="C557" s="18"/>
      <c r="D557" s="18"/>
      <c r="E557" s="18"/>
      <c r="F557" s="18"/>
    </row>
    <row r="558" spans="1:6" ht="12.75">
      <c r="A558" s="18"/>
      <c r="B558" s="18"/>
      <c r="C558" s="18"/>
      <c r="D558" s="18"/>
      <c r="E558" s="18"/>
      <c r="F558" s="18"/>
    </row>
    <row r="559" spans="1:6" ht="12.75">
      <c r="A559" s="18"/>
      <c r="B559" s="18"/>
      <c r="C559" s="18"/>
      <c r="D559" s="18"/>
      <c r="E559" s="18"/>
      <c r="F559" s="18"/>
    </row>
    <row r="560" spans="1:6" ht="12.75">
      <c r="A560" s="18"/>
      <c r="B560" s="18"/>
      <c r="C560" s="18"/>
      <c r="D560" s="18"/>
      <c r="E560" s="18"/>
      <c r="F560" s="18"/>
    </row>
    <row r="561" spans="1:6" ht="12.75">
      <c r="A561" s="18"/>
      <c r="B561" s="18"/>
      <c r="C561" s="18"/>
      <c r="D561" s="18"/>
      <c r="E561" s="18"/>
      <c r="F561" s="18"/>
    </row>
    <row r="562" spans="1:6" ht="12.75">
      <c r="A562" s="18"/>
      <c r="B562" s="18"/>
      <c r="C562" s="18"/>
      <c r="D562" s="18"/>
      <c r="E562" s="18"/>
      <c r="F562" s="18"/>
    </row>
    <row r="563" spans="1:6" ht="12.75">
      <c r="A563" s="18"/>
      <c r="B563" s="18"/>
      <c r="C563" s="18"/>
      <c r="D563" s="18"/>
      <c r="E563" s="18"/>
      <c r="F563" s="18"/>
    </row>
    <row r="564" spans="1:6" ht="12.75">
      <c r="A564" s="18"/>
      <c r="B564" s="18"/>
      <c r="C564" s="18"/>
      <c r="D564" s="18"/>
      <c r="E564" s="18"/>
      <c r="F564" s="18"/>
    </row>
    <row r="565" spans="1:6" ht="12.75">
      <c r="A565" s="18"/>
      <c r="B565" s="18"/>
      <c r="C565" s="18"/>
      <c r="D565" s="18"/>
      <c r="E565" s="18"/>
      <c r="F565" s="18"/>
    </row>
    <row r="566" spans="1:6" ht="12.75">
      <c r="A566" s="18"/>
      <c r="B566" s="18"/>
      <c r="C566" s="18"/>
      <c r="D566" s="18"/>
      <c r="E566" s="18"/>
      <c r="F566" s="18"/>
    </row>
    <row r="567" spans="1:6" ht="12.75">
      <c r="A567" s="18"/>
      <c r="B567" s="18"/>
      <c r="C567" s="18"/>
      <c r="D567" s="18"/>
      <c r="E567" s="18"/>
      <c r="F567" s="18"/>
    </row>
    <row r="568" spans="1:6" ht="12.75">
      <c r="A568" s="18"/>
      <c r="B568" s="18"/>
      <c r="C568" s="18"/>
      <c r="D568" s="18"/>
      <c r="E568" s="18"/>
      <c r="F568" s="18"/>
    </row>
    <row r="569" spans="1:6" ht="12.75">
      <c r="A569" s="18"/>
      <c r="B569" s="18"/>
      <c r="C569" s="18"/>
      <c r="D569" s="18"/>
      <c r="E569" s="18"/>
      <c r="F569" s="18"/>
    </row>
    <row r="570" spans="1:6" ht="12.75">
      <c r="A570" s="18"/>
      <c r="B570" s="18"/>
      <c r="C570" s="18"/>
      <c r="D570" s="18"/>
      <c r="E570" s="18"/>
      <c r="F570" s="18"/>
    </row>
    <row r="571" spans="1:6" ht="12.75">
      <c r="A571" s="18"/>
      <c r="B571" s="18"/>
      <c r="C571" s="18"/>
      <c r="D571" s="18"/>
      <c r="E571" s="18"/>
      <c r="F571" s="18"/>
    </row>
    <row r="572" spans="1:6" ht="12.75">
      <c r="A572" s="18"/>
      <c r="B572" s="18"/>
      <c r="C572" s="18"/>
      <c r="D572" s="18"/>
      <c r="E572" s="18"/>
      <c r="F572" s="18"/>
    </row>
    <row r="573" spans="1:6" ht="12.75">
      <c r="A573" s="18"/>
      <c r="B573" s="18"/>
      <c r="C573" s="18"/>
      <c r="D573" s="18"/>
      <c r="E573" s="18"/>
      <c r="F573" s="18"/>
    </row>
    <row r="574" spans="1:6" ht="12.75">
      <c r="A574" s="18"/>
      <c r="B574" s="18"/>
      <c r="C574" s="18"/>
      <c r="D574" s="18"/>
      <c r="E574" s="18"/>
      <c r="F574" s="18"/>
    </row>
    <row r="575" spans="1:6" ht="12.75">
      <c r="A575" s="18"/>
      <c r="B575" s="18"/>
      <c r="C575" s="18"/>
      <c r="D575" s="18"/>
      <c r="E575" s="18"/>
      <c r="F575" s="18"/>
    </row>
    <row r="576" spans="1:6" ht="12.75">
      <c r="A576" s="18"/>
      <c r="B576" s="18"/>
      <c r="C576" s="18"/>
      <c r="D576" s="18"/>
      <c r="E576" s="18"/>
      <c r="F576" s="18"/>
    </row>
    <row r="577" spans="1:6" ht="12.75">
      <c r="A577" s="18"/>
      <c r="B577" s="18"/>
      <c r="C577" s="18"/>
      <c r="D577" s="18"/>
      <c r="E577" s="18"/>
      <c r="F577" s="18"/>
    </row>
    <row r="578" spans="1:6" ht="12.75">
      <c r="A578" s="18"/>
      <c r="B578" s="18"/>
      <c r="C578" s="18"/>
      <c r="D578" s="18"/>
      <c r="E578" s="18"/>
      <c r="F578" s="18"/>
    </row>
    <row r="579" spans="1:6" ht="12.75">
      <c r="A579" s="18"/>
      <c r="B579" s="18"/>
      <c r="C579" s="18"/>
      <c r="D579" s="18"/>
      <c r="E579" s="18"/>
      <c r="F579" s="18"/>
    </row>
    <row r="580" spans="1:6" ht="12.75">
      <c r="A580" s="18"/>
      <c r="B580" s="18"/>
      <c r="C580" s="18"/>
      <c r="D580" s="18"/>
      <c r="E580" s="18"/>
      <c r="F580" s="18"/>
    </row>
    <row r="581" spans="1:6" ht="12.75">
      <c r="A581" s="18"/>
      <c r="B581" s="18"/>
      <c r="C581" s="18"/>
      <c r="D581" s="18"/>
      <c r="E581" s="18"/>
      <c r="F581" s="18"/>
    </row>
    <row r="582" spans="1:6" ht="12.75">
      <c r="A582" s="18"/>
      <c r="B582" s="18"/>
      <c r="C582" s="18"/>
      <c r="D582" s="18"/>
      <c r="E582" s="18"/>
      <c r="F582" s="18"/>
    </row>
    <row r="583" spans="1:6" ht="12.75">
      <c r="A583" s="18"/>
      <c r="B583" s="18"/>
      <c r="C583" s="18"/>
      <c r="D583" s="18"/>
      <c r="E583" s="18"/>
      <c r="F583" s="18"/>
    </row>
    <row r="584" spans="1:6" ht="12.75">
      <c r="A584" s="18"/>
      <c r="B584" s="18"/>
      <c r="C584" s="18"/>
      <c r="D584" s="18"/>
      <c r="E584" s="18"/>
      <c r="F584" s="18"/>
    </row>
    <row r="585" spans="1:6" ht="12.75">
      <c r="A585" s="18"/>
      <c r="B585" s="18"/>
      <c r="C585" s="18"/>
      <c r="D585" s="18"/>
      <c r="E585" s="18"/>
      <c r="F585" s="18"/>
    </row>
    <row r="586" spans="1:6" ht="12.75">
      <c r="A586" s="18"/>
      <c r="B586" s="18"/>
      <c r="C586" s="18"/>
      <c r="D586" s="18"/>
      <c r="E586" s="18"/>
      <c r="F586" s="18"/>
    </row>
    <row r="587" spans="1:6" ht="12.75">
      <c r="A587" s="18"/>
      <c r="B587" s="18"/>
      <c r="C587" s="18"/>
      <c r="D587" s="18"/>
      <c r="E587" s="18"/>
      <c r="F587" s="18"/>
    </row>
    <row r="588" spans="1:6" ht="12.75">
      <c r="A588" s="18"/>
      <c r="B588" s="18"/>
      <c r="C588" s="18"/>
      <c r="D588" s="18"/>
      <c r="E588" s="18"/>
      <c r="F588" s="18"/>
    </row>
    <row r="589" spans="1:6" ht="12.75">
      <c r="A589" s="18"/>
      <c r="B589" s="18"/>
      <c r="C589" s="18"/>
      <c r="D589" s="18"/>
      <c r="E589" s="18"/>
      <c r="F589" s="18"/>
    </row>
    <row r="590" spans="1:6" ht="12.75">
      <c r="A590" s="18"/>
      <c r="B590" s="18"/>
      <c r="C590" s="18"/>
      <c r="D590" s="18"/>
      <c r="E590" s="18"/>
      <c r="F590" s="18"/>
    </row>
    <row r="591" spans="1:6" ht="12.75">
      <c r="A591" s="18"/>
      <c r="B591" s="18"/>
      <c r="C591" s="18"/>
      <c r="D591" s="18"/>
      <c r="E591" s="18"/>
      <c r="F591" s="18"/>
    </row>
    <row r="592" spans="1:6" ht="12.75">
      <c r="A592" s="18"/>
      <c r="B592" s="18"/>
      <c r="C592" s="18"/>
      <c r="D592" s="18"/>
      <c r="E592" s="18"/>
      <c r="F592" s="18"/>
    </row>
    <row r="593" spans="1:6" ht="12.75">
      <c r="A593" s="18"/>
      <c r="B593" s="18"/>
      <c r="C593" s="18"/>
      <c r="D593" s="18"/>
      <c r="E593" s="18"/>
      <c r="F593" s="18"/>
    </row>
    <row r="594" spans="1:6" ht="12.75">
      <c r="A594" s="18"/>
      <c r="B594" s="18"/>
      <c r="C594" s="18"/>
      <c r="D594" s="18"/>
      <c r="E594" s="18"/>
      <c r="F594" s="18"/>
    </row>
    <row r="595" spans="1:6" ht="12.75">
      <c r="A595" s="18"/>
      <c r="B595" s="18"/>
      <c r="C595" s="18"/>
      <c r="D595" s="18"/>
      <c r="E595" s="18"/>
      <c r="F595" s="18"/>
    </row>
    <row r="596" spans="1:6" ht="12.75">
      <c r="A596" s="18"/>
      <c r="B596" s="18"/>
      <c r="C596" s="18"/>
      <c r="D596" s="18"/>
      <c r="E596" s="18"/>
      <c r="F596" s="18"/>
    </row>
    <row r="597" spans="1:6" ht="12.75">
      <c r="A597" s="18"/>
      <c r="B597" s="18"/>
      <c r="C597" s="18"/>
      <c r="D597" s="18"/>
      <c r="E597" s="18"/>
      <c r="F597" s="18"/>
    </row>
    <row r="598" spans="1:6" ht="12.75">
      <c r="A598" s="18"/>
      <c r="B598" s="18"/>
      <c r="C598" s="18"/>
      <c r="D598" s="18"/>
      <c r="E598" s="18"/>
      <c r="F598" s="18"/>
    </row>
    <row r="599" spans="1:6" ht="12.75">
      <c r="A599" s="18"/>
      <c r="B599" s="18"/>
      <c r="C599" s="18"/>
      <c r="D599" s="18"/>
      <c r="E599" s="18"/>
      <c r="F599" s="18"/>
    </row>
    <row r="600" spans="1:6" ht="12.75">
      <c r="A600" s="18"/>
      <c r="B600" s="18"/>
      <c r="C600" s="18"/>
      <c r="D600" s="18"/>
      <c r="E600" s="18"/>
      <c r="F600" s="18"/>
    </row>
    <row r="601" spans="1:6" ht="12.75">
      <c r="A601" s="18"/>
      <c r="B601" s="18"/>
      <c r="C601" s="18"/>
      <c r="D601" s="18"/>
      <c r="E601" s="18"/>
      <c r="F601" s="18"/>
    </row>
    <row r="602" spans="1:6" ht="12.75">
      <c r="A602" s="18"/>
      <c r="B602" s="18"/>
      <c r="C602" s="18"/>
      <c r="D602" s="18"/>
      <c r="E602" s="18"/>
      <c r="F602" s="18"/>
    </row>
    <row r="603" spans="1:6" ht="12.75">
      <c r="A603" s="18"/>
      <c r="B603" s="18"/>
      <c r="C603" s="18"/>
      <c r="D603" s="18"/>
      <c r="E603" s="18"/>
      <c r="F603" s="18"/>
    </row>
    <row r="604" spans="1:6" ht="12.75">
      <c r="A604" s="18"/>
      <c r="B604" s="18"/>
      <c r="C604" s="18"/>
      <c r="D604" s="18"/>
      <c r="E604" s="18"/>
      <c r="F604" s="18"/>
    </row>
    <row r="605" spans="1:6" ht="12.75">
      <c r="A605" s="18"/>
      <c r="B605" s="18"/>
      <c r="C605" s="18"/>
      <c r="D605" s="18"/>
      <c r="E605" s="18"/>
      <c r="F605" s="18"/>
    </row>
    <row r="606" spans="1:6" ht="12.75">
      <c r="A606" s="18"/>
      <c r="B606" s="18"/>
      <c r="C606" s="18"/>
      <c r="D606" s="18"/>
      <c r="E606" s="18"/>
      <c r="F606" s="18"/>
    </row>
    <row r="607" spans="1:6" ht="12.75">
      <c r="A607" s="18"/>
      <c r="B607" s="18"/>
      <c r="C607" s="18"/>
      <c r="D607" s="18"/>
      <c r="E607" s="18"/>
      <c r="F607" s="18"/>
    </row>
    <row r="608" spans="1:6" ht="12.75">
      <c r="A608" s="18"/>
      <c r="B608" s="18"/>
      <c r="C608" s="18"/>
      <c r="D608" s="18"/>
      <c r="E608" s="18"/>
      <c r="F608" s="18"/>
    </row>
    <row r="609" spans="1:6" ht="12.75">
      <c r="A609" s="18"/>
      <c r="B609" s="18"/>
      <c r="C609" s="18"/>
      <c r="D609" s="18"/>
      <c r="E609" s="18"/>
      <c r="F609" s="18"/>
    </row>
    <row r="610" spans="1:6" ht="12.75">
      <c r="A610" s="18"/>
      <c r="B610" s="18"/>
      <c r="C610" s="18"/>
      <c r="D610" s="18"/>
      <c r="E610" s="18"/>
      <c r="F610" s="18"/>
    </row>
    <row r="611" spans="1:6" ht="12.75">
      <c r="A611" s="18"/>
      <c r="B611" s="18"/>
      <c r="C611" s="18"/>
      <c r="D611" s="18"/>
      <c r="E611" s="18"/>
      <c r="F611" s="18"/>
    </row>
    <row r="612" spans="1:6" ht="12.75">
      <c r="A612" s="18"/>
      <c r="B612" s="18"/>
      <c r="C612" s="18"/>
      <c r="D612" s="18"/>
      <c r="E612" s="18"/>
      <c r="F612" s="18"/>
    </row>
    <row r="613" spans="1:6" ht="12.75">
      <c r="A613" s="18"/>
      <c r="B613" s="18"/>
      <c r="C613" s="18"/>
      <c r="D613" s="18"/>
      <c r="E613" s="18"/>
      <c r="F613" s="18"/>
    </row>
    <row r="614" spans="1:6" ht="12.75">
      <c r="A614" s="18"/>
      <c r="B614" s="18"/>
      <c r="C614" s="18"/>
      <c r="D614" s="18"/>
      <c r="E614" s="18"/>
      <c r="F614" s="18"/>
    </row>
    <row r="615" spans="1:6" ht="12.75">
      <c r="A615" s="18"/>
      <c r="B615" s="18"/>
      <c r="C615" s="18"/>
      <c r="D615" s="18"/>
      <c r="E615" s="18"/>
      <c r="F615" s="18"/>
    </row>
    <row r="616" spans="1:6" ht="12.75">
      <c r="A616" s="18"/>
      <c r="B616" s="18"/>
      <c r="C616" s="18"/>
      <c r="D616" s="18"/>
      <c r="E616" s="18"/>
      <c r="F616" s="18"/>
    </row>
    <row r="617" spans="1:6" ht="12.75">
      <c r="A617" s="18"/>
      <c r="B617" s="18"/>
      <c r="C617" s="18"/>
      <c r="D617" s="18"/>
      <c r="E617" s="18"/>
      <c r="F617" s="18"/>
    </row>
    <row r="618" spans="1:6" ht="12.75">
      <c r="A618" s="18"/>
      <c r="B618" s="18"/>
      <c r="C618" s="18"/>
      <c r="D618" s="18"/>
      <c r="E618" s="18"/>
      <c r="F618" s="18"/>
    </row>
    <row r="619" spans="1:6" ht="12.75">
      <c r="A619" s="18"/>
      <c r="B619" s="18"/>
      <c r="C619" s="18"/>
      <c r="D619" s="18"/>
      <c r="E619" s="18"/>
      <c r="F619" s="18"/>
    </row>
    <row r="620" spans="1:6" ht="12.75">
      <c r="A620" s="18"/>
      <c r="B620" s="18"/>
      <c r="C620" s="18"/>
      <c r="D620" s="18"/>
      <c r="E620" s="18"/>
      <c r="F620" s="18"/>
    </row>
    <row r="621" spans="1:6" ht="12.75">
      <c r="A621" s="18"/>
      <c r="B621" s="18"/>
      <c r="C621" s="18"/>
      <c r="D621" s="18"/>
      <c r="E621" s="18"/>
      <c r="F621" s="18"/>
    </row>
    <row r="622" spans="1:6" ht="12.75">
      <c r="A622" s="18"/>
      <c r="B622" s="18"/>
      <c r="C622" s="18"/>
      <c r="D622" s="18"/>
      <c r="E622" s="18"/>
      <c r="F622" s="18"/>
    </row>
    <row r="623" spans="1:6" ht="12.75">
      <c r="A623" s="18"/>
      <c r="B623" s="18"/>
      <c r="C623" s="18"/>
      <c r="D623" s="18"/>
      <c r="E623" s="18"/>
      <c r="F623" s="18"/>
    </row>
    <row r="624" spans="1:6" ht="12.75">
      <c r="A624" s="18"/>
      <c r="B624" s="18"/>
      <c r="C624" s="18"/>
      <c r="D624" s="18"/>
      <c r="E624" s="18"/>
      <c r="F624" s="18"/>
    </row>
    <row r="625" spans="1:6" ht="12.75">
      <c r="A625" s="18"/>
      <c r="B625" s="18"/>
      <c r="C625" s="18"/>
      <c r="D625" s="18"/>
      <c r="E625" s="18"/>
      <c r="F625" s="18"/>
    </row>
    <row r="626" spans="1:6" ht="12.75">
      <c r="A626" s="18"/>
      <c r="B626" s="18"/>
      <c r="C626" s="18"/>
      <c r="D626" s="18"/>
      <c r="E626" s="18"/>
      <c r="F626" s="18"/>
    </row>
    <row r="627" spans="1:6" ht="12.75">
      <c r="A627" s="18"/>
      <c r="B627" s="18"/>
      <c r="C627" s="18"/>
      <c r="D627" s="18"/>
      <c r="E627" s="18"/>
      <c r="F627" s="18"/>
    </row>
    <row r="628" spans="1:6" ht="12.75">
      <c r="A628" s="18"/>
      <c r="B628" s="18"/>
      <c r="C628" s="18"/>
      <c r="D628" s="18"/>
      <c r="E628" s="18"/>
      <c r="F628" s="18"/>
    </row>
    <row r="629" spans="1:6" ht="12.75">
      <c r="A629" s="18"/>
      <c r="B629" s="18"/>
      <c r="C629" s="18"/>
      <c r="D629" s="18"/>
      <c r="E629" s="18"/>
      <c r="F629" s="18"/>
    </row>
    <row r="630" spans="1:6" ht="12.75">
      <c r="A630" s="18"/>
      <c r="B630" s="18"/>
      <c r="C630" s="18"/>
      <c r="D630" s="18"/>
      <c r="E630" s="18"/>
      <c r="F630" s="18"/>
    </row>
    <row r="631" spans="1:6" ht="12.75">
      <c r="A631" s="18"/>
      <c r="B631" s="18"/>
      <c r="C631" s="18"/>
      <c r="D631" s="18"/>
      <c r="E631" s="18"/>
      <c r="F631" s="18"/>
    </row>
    <row r="632" spans="1:6" ht="12.75">
      <c r="A632" s="18"/>
      <c r="B632" s="18"/>
      <c r="C632" s="18"/>
      <c r="D632" s="18"/>
      <c r="E632" s="18"/>
      <c r="F632" s="18"/>
    </row>
    <row r="633" spans="1:6" ht="12.75">
      <c r="A633" s="18"/>
      <c r="B633" s="18"/>
      <c r="C633" s="18"/>
      <c r="D633" s="18"/>
      <c r="E633" s="18"/>
      <c r="F633" s="18"/>
    </row>
    <row r="634" spans="1:6" ht="12.75">
      <c r="A634" s="18"/>
      <c r="B634" s="18"/>
      <c r="C634" s="18"/>
      <c r="D634" s="18"/>
      <c r="E634" s="18"/>
      <c r="F634" s="18"/>
    </row>
    <row r="635" spans="1:6" ht="12.75">
      <c r="A635" s="18"/>
      <c r="B635" s="18"/>
      <c r="C635" s="18"/>
      <c r="D635" s="18"/>
      <c r="E635" s="18"/>
      <c r="F635" s="18"/>
    </row>
    <row r="636" spans="1:6" ht="12.75">
      <c r="A636" s="18"/>
      <c r="B636" s="18"/>
      <c r="C636" s="18"/>
      <c r="D636" s="18"/>
      <c r="E636" s="18"/>
      <c r="F636" s="18"/>
    </row>
    <row r="637" spans="1:6" ht="12.75">
      <c r="A637" s="18"/>
      <c r="B637" s="18"/>
      <c r="C637" s="18"/>
      <c r="D637" s="18"/>
      <c r="E637" s="18"/>
      <c r="F637" s="18"/>
    </row>
    <row r="638" spans="1:6" ht="12.75">
      <c r="A638" s="18"/>
      <c r="B638" s="18"/>
      <c r="C638" s="18"/>
      <c r="D638" s="18"/>
      <c r="E638" s="18"/>
      <c r="F638" s="18"/>
    </row>
    <row r="639" spans="1:6" ht="12.75">
      <c r="A639" s="18"/>
      <c r="B639" s="18"/>
      <c r="C639" s="18"/>
      <c r="D639" s="18"/>
      <c r="E639" s="18"/>
      <c r="F639" s="18"/>
    </row>
    <row r="640" spans="1:6" ht="12.75">
      <c r="A640" s="18"/>
      <c r="B640" s="18"/>
      <c r="C640" s="18"/>
      <c r="D640" s="18"/>
      <c r="E640" s="18"/>
      <c r="F640" s="18"/>
    </row>
    <row r="641" spans="1:6" ht="12.75">
      <c r="A641" s="18"/>
      <c r="B641" s="18"/>
      <c r="C641" s="18"/>
      <c r="D641" s="18"/>
      <c r="E641" s="18"/>
      <c r="F641" s="18"/>
    </row>
    <row r="642" spans="1:6" ht="12.75">
      <c r="A642" s="18"/>
      <c r="B642" s="18"/>
      <c r="C642" s="18"/>
      <c r="D642" s="18"/>
      <c r="E642" s="18"/>
      <c r="F642" s="18"/>
    </row>
    <row r="643" spans="1:6" ht="12.75">
      <c r="A643" s="18"/>
      <c r="B643" s="18"/>
      <c r="C643" s="18"/>
      <c r="D643" s="18"/>
      <c r="E643" s="18"/>
      <c r="F643" s="18"/>
    </row>
    <row r="644" spans="1:6" ht="12.75">
      <c r="A644" s="18"/>
      <c r="B644" s="18"/>
      <c r="C644" s="18"/>
      <c r="D644" s="18"/>
      <c r="E644" s="18"/>
      <c r="F644" s="18"/>
    </row>
    <row r="645" spans="1:6" ht="12.75">
      <c r="A645" s="18"/>
      <c r="B645" s="18"/>
      <c r="C645" s="18"/>
      <c r="D645" s="18"/>
      <c r="E645" s="18"/>
      <c r="F645" s="18"/>
    </row>
    <row r="646" spans="1:6" ht="12.75">
      <c r="A646" s="18"/>
      <c r="B646" s="18"/>
      <c r="C646" s="18"/>
      <c r="D646" s="18"/>
      <c r="E646" s="18"/>
      <c r="F646" s="18"/>
    </row>
    <row r="647" spans="1:6" ht="12.75">
      <c r="A647" s="18"/>
      <c r="B647" s="18"/>
      <c r="C647" s="18"/>
      <c r="D647" s="18"/>
      <c r="E647" s="18"/>
      <c r="F647" s="18"/>
    </row>
    <row r="648" spans="1:6" ht="12.75">
      <c r="A648" s="18"/>
      <c r="B648" s="18"/>
      <c r="C648" s="18"/>
      <c r="D648" s="18"/>
      <c r="E648" s="18"/>
      <c r="F648" s="18"/>
    </row>
    <row r="649" spans="1:6" ht="12.75">
      <c r="A649" s="18"/>
      <c r="B649" s="18"/>
      <c r="C649" s="18"/>
      <c r="D649" s="18"/>
      <c r="E649" s="18"/>
      <c r="F649" s="18"/>
    </row>
    <row r="650" spans="1:6" ht="12.75">
      <c r="A650" s="18"/>
      <c r="B650" s="18"/>
      <c r="C650" s="18"/>
      <c r="D650" s="18"/>
      <c r="E650" s="18"/>
      <c r="F650" s="18"/>
    </row>
    <row r="651" spans="1:6" ht="12.75">
      <c r="A651" s="18"/>
      <c r="B651" s="18"/>
      <c r="C651" s="18"/>
      <c r="D651" s="18"/>
      <c r="E651" s="18"/>
      <c r="F651" s="18"/>
    </row>
    <row r="652" spans="1:6" ht="12.75">
      <c r="A652" s="18"/>
      <c r="B652" s="18"/>
      <c r="C652" s="18"/>
      <c r="D652" s="18"/>
      <c r="E652" s="18"/>
      <c r="F652" s="18"/>
    </row>
    <row r="653" spans="1:6" ht="12.75">
      <c r="A653" s="18"/>
      <c r="B653" s="18"/>
      <c r="C653" s="18"/>
      <c r="D653" s="18"/>
      <c r="E653" s="18"/>
      <c r="F653" s="18"/>
    </row>
    <row r="654" spans="1:6" ht="12.75">
      <c r="A654" s="18"/>
      <c r="B654" s="18"/>
      <c r="C654" s="18"/>
      <c r="D654" s="18"/>
      <c r="E654" s="18"/>
      <c r="F654" s="18"/>
    </row>
    <row r="655" spans="1:6" ht="12.75">
      <c r="A655" s="18"/>
      <c r="B655" s="18"/>
      <c r="C655" s="18"/>
      <c r="D655" s="18"/>
      <c r="E655" s="18"/>
      <c r="F655" s="18"/>
    </row>
    <row r="656" spans="1:6" ht="12.75">
      <c r="A656" s="18"/>
      <c r="B656" s="18"/>
      <c r="C656" s="18"/>
      <c r="D656" s="18"/>
      <c r="E656" s="18"/>
      <c r="F656" s="18"/>
    </row>
    <row r="657" spans="1:6" ht="12.75">
      <c r="A657" s="18"/>
      <c r="B657" s="18"/>
      <c r="C657" s="18"/>
      <c r="D657" s="18"/>
      <c r="E657" s="18"/>
      <c r="F657" s="18"/>
    </row>
    <row r="658" spans="1:6" ht="12.75">
      <c r="A658" s="18"/>
      <c r="B658" s="18"/>
      <c r="C658" s="18"/>
      <c r="D658" s="18"/>
      <c r="E658" s="18"/>
      <c r="F658" s="18"/>
    </row>
    <row r="659" spans="1:6" ht="12.75">
      <c r="A659" s="18"/>
      <c r="B659" s="18"/>
      <c r="C659" s="18"/>
      <c r="D659" s="18"/>
      <c r="E659" s="18"/>
      <c r="F659" s="18"/>
    </row>
    <row r="660" spans="1:6" ht="12.75">
      <c r="A660" s="18"/>
      <c r="B660" s="18"/>
      <c r="C660" s="18"/>
      <c r="D660" s="18"/>
      <c r="E660" s="18"/>
      <c r="F660" s="18"/>
    </row>
    <row r="661" spans="1:6" ht="12.75">
      <c r="A661" s="18"/>
      <c r="B661" s="18"/>
      <c r="C661" s="18"/>
      <c r="D661" s="18"/>
      <c r="E661" s="18"/>
      <c r="F661" s="18"/>
    </row>
    <row r="662" spans="1:6" ht="12.75">
      <c r="A662" s="18"/>
      <c r="B662" s="18"/>
      <c r="C662" s="18"/>
      <c r="D662" s="18"/>
      <c r="E662" s="18"/>
      <c r="F662" s="18"/>
    </row>
    <row r="663" spans="1:6" ht="12.75">
      <c r="A663" s="18"/>
      <c r="B663" s="18"/>
      <c r="C663" s="18"/>
      <c r="D663" s="18"/>
      <c r="E663" s="18"/>
      <c r="F663" s="18"/>
    </row>
    <row r="664" spans="1:6" ht="12.75">
      <c r="A664" s="18"/>
      <c r="B664" s="18"/>
      <c r="C664" s="18"/>
      <c r="D664" s="18"/>
      <c r="E664" s="18"/>
      <c r="F664" s="18"/>
    </row>
    <row r="665" spans="1:6" ht="12.75">
      <c r="A665" s="18"/>
      <c r="B665" s="18"/>
      <c r="C665" s="18"/>
      <c r="D665" s="18"/>
      <c r="E665" s="18"/>
      <c r="F665" s="18"/>
    </row>
    <row r="666" spans="1:6" ht="12.75">
      <c r="A666" s="18"/>
      <c r="B666" s="18"/>
      <c r="C666" s="18"/>
      <c r="D666" s="18"/>
      <c r="E666" s="18"/>
      <c r="F666" s="18"/>
    </row>
    <row r="667" spans="1:6" ht="12.75">
      <c r="A667" s="18"/>
      <c r="B667" s="18"/>
      <c r="C667" s="18"/>
      <c r="D667" s="18"/>
      <c r="E667" s="18"/>
      <c r="F667" s="18"/>
    </row>
    <row r="668" spans="1:6" ht="12.75">
      <c r="A668" s="18"/>
      <c r="B668" s="18"/>
      <c r="C668" s="18"/>
      <c r="D668" s="18"/>
      <c r="E668" s="18"/>
      <c r="F668" s="18"/>
    </row>
    <row r="669" spans="1:6" ht="12.75">
      <c r="A669" s="18"/>
      <c r="B669" s="18"/>
      <c r="C669" s="18"/>
      <c r="D669" s="18"/>
      <c r="E669" s="18"/>
      <c r="F669" s="18"/>
    </row>
    <row r="670" spans="1:6" ht="12.75">
      <c r="A670" s="18"/>
      <c r="B670" s="18"/>
      <c r="C670" s="18"/>
      <c r="D670" s="18"/>
      <c r="E670" s="18"/>
      <c r="F670" s="18"/>
    </row>
    <row r="671" spans="1:6" ht="12.75">
      <c r="A671" s="18"/>
      <c r="B671" s="18"/>
      <c r="C671" s="18"/>
      <c r="D671" s="18"/>
      <c r="E671" s="18"/>
      <c r="F671" s="18"/>
    </row>
    <row r="672" spans="1:6" ht="12.75">
      <c r="A672" s="18"/>
      <c r="B672" s="18"/>
      <c r="C672" s="18"/>
      <c r="D672" s="18"/>
      <c r="E672" s="18"/>
      <c r="F672" s="18"/>
    </row>
    <row r="673" spans="1:6" ht="12.75">
      <c r="A673" s="18"/>
      <c r="B673" s="18"/>
      <c r="C673" s="18"/>
      <c r="D673" s="18"/>
      <c r="E673" s="18"/>
      <c r="F673" s="18"/>
    </row>
    <row r="674" spans="1:6" ht="12.75">
      <c r="A674" s="18"/>
      <c r="B674" s="18"/>
      <c r="C674" s="18"/>
      <c r="D674" s="18"/>
      <c r="E674" s="18"/>
      <c r="F674" s="18"/>
    </row>
    <row r="675" spans="1:6" ht="12.75">
      <c r="A675" s="18"/>
      <c r="B675" s="18"/>
      <c r="C675" s="18"/>
      <c r="D675" s="18"/>
      <c r="E675" s="18"/>
      <c r="F675" s="18"/>
    </row>
    <row r="676" spans="1:6" ht="12.75">
      <c r="A676" s="18"/>
      <c r="B676" s="18"/>
      <c r="C676" s="18"/>
      <c r="D676" s="18"/>
      <c r="E676" s="18"/>
      <c r="F676" s="18"/>
    </row>
    <row r="677" spans="1:6" ht="12.75">
      <c r="A677" s="18"/>
      <c r="B677" s="18"/>
      <c r="C677" s="18"/>
      <c r="D677" s="18"/>
      <c r="E677" s="18"/>
      <c r="F677" s="18"/>
    </row>
    <row r="678" spans="1:6" ht="12.75">
      <c r="A678" s="18"/>
      <c r="B678" s="18"/>
      <c r="C678" s="18"/>
      <c r="D678" s="18"/>
      <c r="E678" s="18"/>
      <c r="F678" s="18"/>
    </row>
    <row r="679" spans="1:6" ht="12.75">
      <c r="A679" s="18"/>
      <c r="B679" s="18"/>
      <c r="C679" s="18"/>
      <c r="D679" s="18"/>
      <c r="E679" s="18"/>
      <c r="F679" s="18"/>
    </row>
    <row r="680" spans="1:6" ht="12.75">
      <c r="A680" s="18"/>
      <c r="B680" s="18"/>
      <c r="C680" s="18"/>
      <c r="D680" s="18"/>
      <c r="E680" s="18"/>
      <c r="F680" s="18"/>
    </row>
    <row r="681" spans="1:6" ht="12.75">
      <c r="A681" s="18"/>
      <c r="B681" s="18"/>
      <c r="C681" s="18"/>
      <c r="D681" s="18"/>
      <c r="E681" s="18"/>
      <c r="F681" s="18"/>
    </row>
    <row r="682" spans="1:6" ht="12.75">
      <c r="A682" s="18"/>
      <c r="B682" s="18"/>
      <c r="C682" s="18"/>
      <c r="D682" s="18"/>
      <c r="E682" s="18"/>
      <c r="F682" s="18"/>
    </row>
    <row r="683" spans="1:6" ht="12.75">
      <c r="A683" s="18"/>
      <c r="B683" s="18"/>
      <c r="C683" s="18"/>
      <c r="D683" s="18"/>
      <c r="E683" s="18"/>
      <c r="F683" s="18"/>
    </row>
    <row r="684" spans="1:6" ht="12.75">
      <c r="A684" s="18"/>
      <c r="B684" s="18"/>
      <c r="C684" s="18"/>
      <c r="D684" s="18"/>
      <c r="E684" s="18"/>
      <c r="F684" s="18"/>
    </row>
    <row r="685" spans="1:6" ht="12.75">
      <c r="A685" s="18"/>
      <c r="B685" s="18"/>
      <c r="C685" s="18"/>
      <c r="D685" s="18"/>
      <c r="E685" s="18"/>
      <c r="F685" s="18"/>
    </row>
    <row r="686" spans="1:6" ht="12.75">
      <c r="A686" s="18"/>
      <c r="B686" s="18"/>
      <c r="C686" s="18"/>
      <c r="D686" s="18"/>
      <c r="E686" s="18"/>
      <c r="F686" s="18"/>
    </row>
    <row r="687" spans="1:6" ht="12.75">
      <c r="A687" s="18"/>
      <c r="B687" s="18"/>
      <c r="C687" s="18"/>
      <c r="D687" s="18"/>
      <c r="E687" s="18"/>
      <c r="F687" s="18"/>
    </row>
    <row r="688" spans="1:6" ht="12.75">
      <c r="A688" s="18"/>
      <c r="B688" s="18"/>
      <c r="C688" s="18"/>
      <c r="D688" s="18"/>
      <c r="E688" s="18"/>
      <c r="F688" s="18"/>
    </row>
    <row r="689" spans="1:6" ht="12.75">
      <c r="A689" s="18"/>
      <c r="B689" s="18"/>
      <c r="C689" s="18"/>
      <c r="D689" s="18"/>
      <c r="E689" s="18"/>
      <c r="F689" s="18"/>
    </row>
    <row r="690" spans="1:6" ht="12.75">
      <c r="A690" s="18"/>
      <c r="B690" s="18"/>
      <c r="C690" s="18"/>
      <c r="D690" s="18"/>
      <c r="E690" s="18"/>
      <c r="F690" s="18"/>
    </row>
    <row r="691" spans="1:6" ht="12.75">
      <c r="A691" s="18"/>
      <c r="B691" s="18"/>
      <c r="C691" s="18"/>
      <c r="D691" s="18"/>
      <c r="E691" s="18"/>
      <c r="F691" s="18"/>
    </row>
    <row r="692" spans="1:6" ht="12.75">
      <c r="A692" s="18"/>
      <c r="B692" s="18"/>
      <c r="C692" s="18"/>
      <c r="D692" s="18"/>
      <c r="E692" s="18"/>
      <c r="F692" s="18"/>
    </row>
    <row r="693" spans="1:6" ht="12.75">
      <c r="A693" s="18"/>
      <c r="B693" s="18"/>
      <c r="C693" s="18"/>
      <c r="D693" s="18"/>
      <c r="E693" s="18"/>
      <c r="F693" s="18"/>
    </row>
    <row r="694" spans="1:6" ht="12.75">
      <c r="A694" s="18"/>
      <c r="B694" s="18"/>
      <c r="C694" s="18"/>
      <c r="D694" s="18"/>
      <c r="E694" s="18"/>
      <c r="F694" s="18"/>
    </row>
    <row r="695" spans="1:6" ht="12.75">
      <c r="A695" s="18"/>
      <c r="B695" s="18"/>
      <c r="C695" s="18"/>
      <c r="D695" s="18"/>
      <c r="E695" s="18"/>
      <c r="F695" s="18"/>
    </row>
    <row r="696" spans="1:6" ht="12.75">
      <c r="A696" s="18"/>
      <c r="B696" s="18"/>
      <c r="C696" s="18"/>
      <c r="D696" s="18"/>
      <c r="E696" s="18"/>
      <c r="F696" s="18"/>
    </row>
    <row r="697" spans="1:6" ht="12.75">
      <c r="A697" s="18"/>
      <c r="B697" s="18"/>
      <c r="C697" s="18"/>
      <c r="D697" s="18"/>
      <c r="E697" s="18"/>
      <c r="F697" s="18"/>
    </row>
    <row r="698" spans="1:6" ht="12.75">
      <c r="A698" s="18"/>
      <c r="B698" s="18"/>
      <c r="C698" s="18"/>
      <c r="D698" s="18"/>
      <c r="E698" s="18"/>
      <c r="F698" s="18"/>
    </row>
    <row r="699" spans="1:6" ht="12.75">
      <c r="A699" s="18"/>
      <c r="B699" s="18"/>
      <c r="C699" s="18"/>
      <c r="D699" s="18"/>
      <c r="E699" s="18"/>
      <c r="F699" s="18"/>
    </row>
    <row r="700" spans="1:6" ht="12.75">
      <c r="A700" s="18"/>
      <c r="B700" s="18"/>
      <c r="C700" s="18"/>
      <c r="D700" s="18"/>
      <c r="E700" s="18"/>
      <c r="F700" s="18"/>
    </row>
    <row r="701" spans="1:6" ht="12.75">
      <c r="A701" s="18"/>
      <c r="B701" s="18"/>
      <c r="C701" s="18"/>
      <c r="D701" s="18"/>
      <c r="E701" s="18"/>
      <c r="F701" s="18"/>
    </row>
    <row r="702" spans="1:6" ht="12.75">
      <c r="A702" s="18"/>
      <c r="B702" s="18"/>
      <c r="C702" s="18"/>
      <c r="D702" s="18"/>
      <c r="E702" s="18"/>
      <c r="F702" s="18"/>
    </row>
    <row r="703" spans="1:6" ht="12.75">
      <c r="A703" s="18"/>
      <c r="B703" s="18"/>
      <c r="C703" s="18"/>
      <c r="D703" s="18"/>
      <c r="E703" s="18"/>
      <c r="F703" s="18"/>
    </row>
    <row r="704" spans="1:6" ht="12.75">
      <c r="A704" s="18"/>
      <c r="B704" s="18"/>
      <c r="C704" s="18"/>
      <c r="D704" s="18"/>
      <c r="E704" s="18"/>
      <c r="F704" s="18"/>
    </row>
    <row r="705" spans="1:6" ht="12.75">
      <c r="A705" s="18"/>
      <c r="B705" s="18"/>
      <c r="C705" s="18"/>
      <c r="D705" s="18"/>
      <c r="E705" s="18"/>
      <c r="F705" s="18"/>
    </row>
    <row r="706" spans="1:6" ht="12.75">
      <c r="A706" s="18"/>
      <c r="B706" s="18"/>
      <c r="C706" s="18"/>
      <c r="D706" s="18"/>
      <c r="E706" s="18"/>
      <c r="F706" s="18"/>
    </row>
    <row r="707" spans="1:6" ht="12.75">
      <c r="A707" s="18"/>
      <c r="B707" s="18"/>
      <c r="C707" s="18"/>
      <c r="D707" s="18"/>
      <c r="E707" s="18"/>
      <c r="F707" s="18"/>
    </row>
    <row r="708" spans="1:6" ht="12.75">
      <c r="A708" s="18"/>
      <c r="B708" s="18"/>
      <c r="C708" s="18"/>
      <c r="D708" s="18"/>
      <c r="E708" s="18"/>
      <c r="F708" s="18"/>
    </row>
    <row r="709" spans="1:6" ht="12.75">
      <c r="A709" s="18"/>
      <c r="B709" s="18"/>
      <c r="C709" s="18"/>
      <c r="D709" s="18"/>
      <c r="E709" s="18"/>
      <c r="F709" s="18"/>
    </row>
    <row r="710" spans="1:6" ht="12.75">
      <c r="A710" s="18"/>
      <c r="B710" s="18"/>
      <c r="C710" s="18"/>
      <c r="D710" s="18"/>
      <c r="E710" s="18"/>
      <c r="F710" s="18"/>
    </row>
    <row r="711" spans="1:6" ht="12.75">
      <c r="A711" s="18"/>
      <c r="B711" s="18"/>
      <c r="C711" s="18"/>
      <c r="D711" s="18"/>
      <c r="E711" s="18"/>
      <c r="F711" s="18"/>
    </row>
    <row r="712" spans="1:6" ht="12.75">
      <c r="A712" s="18"/>
      <c r="B712" s="18"/>
      <c r="C712" s="18"/>
      <c r="D712" s="18"/>
      <c r="E712" s="18"/>
      <c r="F712" s="18"/>
    </row>
    <row r="713" spans="1:6" ht="12.75">
      <c r="A713" s="18"/>
      <c r="B713" s="18"/>
      <c r="C713" s="18"/>
      <c r="D713" s="18"/>
      <c r="E713" s="18"/>
      <c r="F713" s="18"/>
    </row>
    <row r="714" spans="1:6" ht="12.75">
      <c r="A714" s="18"/>
      <c r="B714" s="18"/>
      <c r="C714" s="18"/>
      <c r="D714" s="18"/>
      <c r="E714" s="18"/>
      <c r="F714" s="18"/>
    </row>
    <row r="715" spans="1:6" ht="12.75">
      <c r="A715" s="18"/>
      <c r="B715" s="18"/>
      <c r="C715" s="18"/>
      <c r="D715" s="18"/>
      <c r="E715" s="18"/>
      <c r="F715" s="18"/>
    </row>
    <row r="716" spans="1:6" ht="12.75">
      <c r="A716" s="18"/>
      <c r="B716" s="18"/>
      <c r="C716" s="18"/>
      <c r="D716" s="18"/>
      <c r="E716" s="18"/>
      <c r="F716" s="18"/>
    </row>
    <row r="717" spans="1:6" ht="12.75">
      <c r="A717" s="18"/>
      <c r="B717" s="18"/>
      <c r="C717" s="18"/>
      <c r="D717" s="18"/>
      <c r="E717" s="18"/>
      <c r="F717" s="18"/>
    </row>
    <row r="718" spans="1:6" ht="12.75">
      <c r="A718" s="18"/>
      <c r="B718" s="18"/>
      <c r="C718" s="18"/>
      <c r="D718" s="18"/>
      <c r="E718" s="18"/>
      <c r="F718" s="18"/>
    </row>
    <row r="719" spans="1:6" ht="12.75">
      <c r="A719" s="18"/>
      <c r="B719" s="18"/>
      <c r="C719" s="18"/>
      <c r="D719" s="18"/>
      <c r="E719" s="18"/>
      <c r="F719" s="18"/>
    </row>
    <row r="720" spans="1:6" ht="12.75">
      <c r="A720" s="18"/>
      <c r="B720" s="18"/>
      <c r="C720" s="18"/>
      <c r="D720" s="18"/>
      <c r="E720" s="18"/>
      <c r="F720" s="18"/>
    </row>
    <row r="721" spans="1:6" ht="12.75">
      <c r="A721" s="18"/>
      <c r="B721" s="18"/>
      <c r="C721" s="18"/>
      <c r="D721" s="18"/>
      <c r="E721" s="18"/>
      <c r="F721" s="18"/>
    </row>
    <row r="722" spans="1:6" ht="12.75">
      <c r="A722" s="18"/>
      <c r="B722" s="18"/>
      <c r="C722" s="18"/>
      <c r="D722" s="18"/>
      <c r="E722" s="18"/>
      <c r="F722" s="18"/>
    </row>
    <row r="723" spans="1:6" ht="12.75">
      <c r="A723" s="18"/>
      <c r="B723" s="18"/>
      <c r="C723" s="18"/>
      <c r="D723" s="18"/>
      <c r="E723" s="18"/>
      <c r="F723" s="18"/>
    </row>
    <row r="724" spans="1:6" ht="12.75">
      <c r="A724" s="18"/>
      <c r="B724" s="18"/>
      <c r="C724" s="18"/>
      <c r="D724" s="18"/>
      <c r="E724" s="18"/>
      <c r="F724" s="18"/>
    </row>
    <row r="725" spans="1:6" ht="12.75">
      <c r="A725" s="18"/>
      <c r="B725" s="18"/>
      <c r="C725" s="18"/>
      <c r="D725" s="18"/>
      <c r="E725" s="18"/>
      <c r="F725" s="18"/>
    </row>
    <row r="726" spans="1:6" ht="12.75">
      <c r="A726" s="18"/>
      <c r="B726" s="18"/>
      <c r="C726" s="18"/>
      <c r="D726" s="18"/>
      <c r="E726" s="18"/>
      <c r="F726" s="18"/>
    </row>
    <row r="727" spans="1:6" ht="12.75">
      <c r="A727" s="18"/>
      <c r="B727" s="18"/>
      <c r="C727" s="18"/>
      <c r="D727" s="18"/>
      <c r="E727" s="18"/>
      <c r="F727" s="18"/>
    </row>
    <row r="728" spans="1:6" ht="12.75">
      <c r="A728" s="18"/>
      <c r="B728" s="18"/>
      <c r="C728" s="18"/>
      <c r="D728" s="18"/>
      <c r="E728" s="18"/>
      <c r="F728" s="18"/>
    </row>
    <row r="729" spans="1:6" ht="12.75">
      <c r="A729" s="18"/>
      <c r="B729" s="18"/>
      <c r="C729" s="18"/>
      <c r="D729" s="18"/>
      <c r="E729" s="18"/>
      <c r="F729" s="18"/>
    </row>
    <row r="730" spans="1:6" ht="12.75">
      <c r="A730" s="18"/>
      <c r="B730" s="18"/>
      <c r="C730" s="18"/>
      <c r="D730" s="18"/>
      <c r="E730" s="18"/>
      <c r="F730" s="18"/>
    </row>
    <row r="731" spans="1:6" ht="12.75">
      <c r="A731" s="18"/>
      <c r="B731" s="18"/>
      <c r="C731" s="18"/>
      <c r="D731" s="18"/>
      <c r="E731" s="18"/>
      <c r="F731" s="18"/>
    </row>
    <row r="732" spans="1:6" ht="12.75">
      <c r="A732" s="18"/>
      <c r="B732" s="18"/>
      <c r="C732" s="18"/>
      <c r="D732" s="18"/>
      <c r="E732" s="18"/>
      <c r="F732" s="18"/>
    </row>
    <row r="733" spans="1:6" ht="12.75">
      <c r="A733" s="18"/>
      <c r="B733" s="18"/>
      <c r="C733" s="18"/>
      <c r="D733" s="18"/>
      <c r="E733" s="18"/>
      <c r="F733" s="18"/>
    </row>
    <row r="734" spans="1:6" ht="12.75">
      <c r="A734" s="18"/>
      <c r="B734" s="18"/>
      <c r="C734" s="18"/>
      <c r="D734" s="18"/>
      <c r="E734" s="18"/>
      <c r="F734" s="18"/>
    </row>
    <row r="735" spans="1:6" ht="12.75">
      <c r="A735" s="18"/>
      <c r="B735" s="18"/>
      <c r="C735" s="18"/>
      <c r="D735" s="18"/>
      <c r="E735" s="18"/>
      <c r="F735" s="18"/>
    </row>
    <row r="736" spans="1:6" ht="12.75">
      <c r="A736" s="18"/>
      <c r="B736" s="18"/>
      <c r="C736" s="18"/>
      <c r="D736" s="18"/>
      <c r="E736" s="18"/>
      <c r="F736" s="18"/>
    </row>
    <row r="737" spans="1:6" ht="12.75">
      <c r="A737" s="18"/>
      <c r="B737" s="18"/>
      <c r="C737" s="18"/>
      <c r="D737" s="18"/>
      <c r="E737" s="18"/>
      <c r="F737" s="18"/>
    </row>
    <row r="738" spans="1:6" ht="12.75">
      <c r="A738" s="18"/>
      <c r="B738" s="18"/>
      <c r="C738" s="18"/>
      <c r="D738" s="18"/>
      <c r="E738" s="18"/>
      <c r="F738" s="18"/>
    </row>
    <row r="739" spans="1:6" ht="12.75">
      <c r="A739" s="18"/>
      <c r="B739" s="18"/>
      <c r="C739" s="18"/>
      <c r="D739" s="18"/>
      <c r="E739" s="18"/>
      <c r="F739" s="18"/>
    </row>
    <row r="740" spans="1:6" ht="12.75">
      <c r="A740" s="18"/>
      <c r="B740" s="18"/>
      <c r="C740" s="18"/>
      <c r="D740" s="18"/>
      <c r="E740" s="18"/>
      <c r="F740" s="18"/>
    </row>
    <row r="741" spans="1:6" ht="12.75">
      <c r="A741" s="18"/>
      <c r="B741" s="18"/>
      <c r="C741" s="18"/>
      <c r="D741" s="18"/>
      <c r="E741" s="18"/>
      <c r="F741" s="18"/>
    </row>
    <row r="742" spans="1:6" ht="12.75">
      <c r="A742" s="18"/>
      <c r="B742" s="18"/>
      <c r="C742" s="18"/>
      <c r="D742" s="18"/>
      <c r="E742" s="18"/>
      <c r="F742" s="18"/>
    </row>
    <row r="743" spans="1:6" ht="12.75">
      <c r="A743" s="18"/>
      <c r="B743" s="18"/>
      <c r="C743" s="18"/>
      <c r="D743" s="18"/>
      <c r="E743" s="18"/>
      <c r="F743" s="18"/>
    </row>
    <row r="744" spans="1:6" ht="12.75">
      <c r="A744" s="18"/>
      <c r="B744" s="18"/>
      <c r="C744" s="18"/>
      <c r="D744" s="18"/>
      <c r="E744" s="18"/>
      <c r="F744" s="18"/>
    </row>
    <row r="745" spans="1:6" ht="12.75">
      <c r="A745" s="18"/>
      <c r="B745" s="18"/>
      <c r="C745" s="18"/>
      <c r="D745" s="18"/>
      <c r="E745" s="18"/>
      <c r="F745" s="18"/>
    </row>
    <row r="746" spans="1:6" ht="12.75">
      <c r="A746" s="18"/>
      <c r="B746" s="18"/>
      <c r="C746" s="18"/>
      <c r="D746" s="18"/>
      <c r="E746" s="18"/>
      <c r="F746" s="18"/>
    </row>
    <row r="747" spans="1:6" ht="12.75">
      <c r="A747" s="18"/>
      <c r="B747" s="18"/>
      <c r="C747" s="18"/>
      <c r="D747" s="18"/>
      <c r="E747" s="18"/>
      <c r="F747" s="18"/>
    </row>
    <row r="748" spans="1:6" ht="12.75">
      <c r="A748" s="18"/>
      <c r="B748" s="18"/>
      <c r="C748" s="18"/>
      <c r="D748" s="18"/>
      <c r="E748" s="18"/>
      <c r="F748" s="18"/>
    </row>
    <row r="749" spans="1:6" ht="12.75">
      <c r="A749" s="18"/>
      <c r="B749" s="18"/>
      <c r="C749" s="18"/>
      <c r="D749" s="18"/>
      <c r="E749" s="18"/>
      <c r="F749" s="18"/>
    </row>
    <row r="750" spans="1:6" ht="12.75">
      <c r="A750" s="18"/>
      <c r="B750" s="18"/>
      <c r="C750" s="18"/>
      <c r="D750" s="18"/>
      <c r="E750" s="18"/>
      <c r="F750" s="18"/>
    </row>
    <row r="751" spans="1:6" ht="12.75">
      <c r="A751" s="18"/>
      <c r="B751" s="18"/>
      <c r="C751" s="18"/>
      <c r="D751" s="18"/>
      <c r="E751" s="18"/>
      <c r="F751" s="18"/>
    </row>
    <row r="752" spans="1:6" ht="12.75">
      <c r="A752" s="18"/>
      <c r="B752" s="18"/>
      <c r="C752" s="18"/>
      <c r="D752" s="18"/>
      <c r="E752" s="18"/>
      <c r="F752" s="18"/>
    </row>
    <row r="753" spans="1:6" ht="12.75">
      <c r="A753" s="18"/>
      <c r="B753" s="18"/>
      <c r="C753" s="18"/>
      <c r="D753" s="18"/>
      <c r="E753" s="18"/>
      <c r="F753" s="18"/>
    </row>
    <row r="754" spans="1:6" ht="12.75">
      <c r="A754" s="18"/>
      <c r="B754" s="18"/>
      <c r="C754" s="18"/>
      <c r="D754" s="18"/>
      <c r="E754" s="18"/>
      <c r="F754" s="18"/>
    </row>
    <row r="755" spans="1:6" ht="12.75">
      <c r="A755" s="18"/>
      <c r="B755" s="18"/>
      <c r="C755" s="18"/>
      <c r="D755" s="18"/>
      <c r="E755" s="18"/>
      <c r="F755" s="18"/>
    </row>
    <row r="756" spans="1:6" ht="12.75">
      <c r="A756" s="18"/>
      <c r="B756" s="18"/>
      <c r="C756" s="18"/>
      <c r="D756" s="18"/>
      <c r="E756" s="18"/>
      <c r="F756" s="18"/>
    </row>
    <row r="757" spans="1:6" ht="12.75">
      <c r="A757" s="18"/>
      <c r="B757" s="18"/>
      <c r="C757" s="18"/>
      <c r="D757" s="18"/>
      <c r="E757" s="18"/>
      <c r="F757" s="18"/>
    </row>
    <row r="758" spans="1:6" ht="12.75">
      <c r="A758" s="18"/>
      <c r="B758" s="18"/>
      <c r="C758" s="18"/>
      <c r="D758" s="18"/>
      <c r="E758" s="18"/>
      <c r="F758" s="18"/>
    </row>
    <row r="759" spans="1:6" ht="12.75">
      <c r="A759" s="18"/>
      <c r="B759" s="18"/>
      <c r="C759" s="18"/>
      <c r="D759" s="18"/>
      <c r="E759" s="18"/>
      <c r="F759" s="18"/>
    </row>
    <row r="760" spans="1:6" ht="12.75">
      <c r="A760" s="18"/>
      <c r="B760" s="18"/>
      <c r="C760" s="18"/>
      <c r="D760" s="18"/>
      <c r="E760" s="18"/>
      <c r="F760" s="18"/>
    </row>
    <row r="761" spans="1:6" ht="12.75">
      <c r="A761" s="18"/>
      <c r="B761" s="18"/>
      <c r="C761" s="18"/>
      <c r="D761" s="18"/>
      <c r="E761" s="18"/>
      <c r="F761" s="18"/>
    </row>
    <row r="762" spans="1:6" ht="12.75">
      <c r="A762" s="18"/>
      <c r="B762" s="18"/>
      <c r="C762" s="18"/>
      <c r="D762" s="18"/>
      <c r="E762" s="18"/>
      <c r="F762" s="18"/>
    </row>
    <row r="763" spans="1:6" ht="12.75">
      <c r="A763" s="18"/>
      <c r="B763" s="18"/>
      <c r="C763" s="18"/>
      <c r="D763" s="18"/>
      <c r="E763" s="18"/>
      <c r="F763" s="18"/>
    </row>
    <row r="764" spans="1:6" ht="12.75">
      <c r="A764" s="18"/>
      <c r="B764" s="18"/>
      <c r="C764" s="18"/>
      <c r="D764" s="18"/>
      <c r="E764" s="18"/>
      <c r="F764" s="18"/>
    </row>
    <row r="765" spans="1:6" ht="12.75">
      <c r="A765" s="18"/>
      <c r="B765" s="18"/>
      <c r="C765" s="18"/>
      <c r="D765" s="18"/>
      <c r="E765" s="18"/>
      <c r="F765" s="18"/>
    </row>
    <row r="766" spans="1:6" ht="12.75">
      <c r="A766" s="18"/>
      <c r="B766" s="18"/>
      <c r="C766" s="18"/>
      <c r="D766" s="18"/>
      <c r="E766" s="18"/>
      <c r="F766" s="18"/>
    </row>
    <row r="767" spans="1:6" ht="12.75">
      <c r="A767" s="18"/>
      <c r="B767" s="18"/>
      <c r="C767" s="18"/>
      <c r="D767" s="18"/>
      <c r="E767" s="18"/>
      <c r="F767" s="18"/>
    </row>
    <row r="768" spans="1:6" ht="12.75">
      <c r="A768" s="18"/>
      <c r="B768" s="18"/>
      <c r="C768" s="18"/>
      <c r="D768" s="18"/>
      <c r="E768" s="18"/>
      <c r="F768" s="18"/>
    </row>
    <row r="769" spans="1:6" ht="12.75">
      <c r="A769" s="18"/>
      <c r="B769" s="18"/>
      <c r="C769" s="18"/>
      <c r="D769" s="18"/>
      <c r="E769" s="18"/>
      <c r="F769" s="18"/>
    </row>
    <row r="770" spans="1:6" ht="12.75">
      <c r="A770" s="18"/>
      <c r="B770" s="18"/>
      <c r="C770" s="18"/>
      <c r="D770" s="18"/>
      <c r="E770" s="18"/>
      <c r="F770" s="18"/>
    </row>
    <row r="771" spans="1:6" ht="12.75">
      <c r="A771" s="18"/>
      <c r="B771" s="18"/>
      <c r="C771" s="18"/>
      <c r="D771" s="18"/>
      <c r="E771" s="18"/>
      <c r="F771" s="18"/>
    </row>
    <row r="772" spans="1:6" ht="12.75">
      <c r="A772" s="18"/>
      <c r="B772" s="18"/>
      <c r="C772" s="18"/>
      <c r="D772" s="18"/>
      <c r="E772" s="18"/>
      <c r="F772" s="18"/>
    </row>
    <row r="773" spans="1:6" ht="12.75">
      <c r="A773" s="18"/>
      <c r="B773" s="18"/>
      <c r="C773" s="18"/>
      <c r="D773" s="18"/>
      <c r="E773" s="18"/>
      <c r="F773" s="18"/>
    </row>
    <row r="774" spans="1:6" ht="12.75">
      <c r="A774" s="18"/>
      <c r="B774" s="18"/>
      <c r="C774" s="18"/>
      <c r="D774" s="18"/>
      <c r="E774" s="18"/>
      <c r="F774" s="18"/>
    </row>
    <row r="775" spans="1:6" ht="12.75">
      <c r="A775" s="18"/>
      <c r="B775" s="18"/>
      <c r="C775" s="18"/>
      <c r="D775" s="18"/>
      <c r="E775" s="18"/>
      <c r="F775" s="18"/>
    </row>
    <row r="776" spans="1:6" ht="12.75">
      <c r="A776" s="18"/>
      <c r="B776" s="18"/>
      <c r="C776" s="18"/>
      <c r="D776" s="18"/>
      <c r="E776" s="18"/>
      <c r="F776" s="18"/>
    </row>
  </sheetData>
  <printOptions/>
  <pageMargins left="0.5" right="0.5" top="0.75" bottom="0.75" header="0.5" footer="0.5"/>
  <pageSetup horizontalDpi="600" verticalDpi="600" orientation="landscape" r:id="rId1"/>
  <headerFooter alignWithMargins="0">
    <oddHeader>&amp;CEstimated Cost &amp;D&amp;T
&amp;F</oddHeader>
  </headerFooter>
</worksheet>
</file>

<file path=xl/worksheets/sheet6.xml><?xml version="1.0" encoding="utf-8"?>
<worksheet xmlns="http://schemas.openxmlformats.org/spreadsheetml/2006/main" xmlns:r="http://schemas.openxmlformats.org/officeDocument/2006/relationships">
  <dimension ref="A1:G119"/>
  <sheetViews>
    <sheetView workbookViewId="0" topLeftCell="A61">
      <selection activeCell="E79" sqref="E79"/>
    </sheetView>
  </sheetViews>
  <sheetFormatPr defaultColWidth="9.140625" defaultRowHeight="12.75"/>
  <cols>
    <col min="1" max="1" width="16.8515625" style="0" customWidth="1"/>
    <col min="2" max="2" width="14.00390625" style="0" customWidth="1"/>
    <col min="3" max="3" width="25.140625" style="0" customWidth="1"/>
    <col min="4" max="4" width="18.28125" style="0" customWidth="1"/>
    <col min="5" max="5" width="10.140625" style="0" bestFit="1" customWidth="1"/>
    <col min="6" max="6" width="8.421875" style="0" customWidth="1"/>
    <col min="7" max="7" width="19.28125" style="0" customWidth="1"/>
  </cols>
  <sheetData>
    <row r="1" spans="1:5" ht="12.75">
      <c r="A1" s="4" t="s">
        <v>9</v>
      </c>
      <c r="B1" s="376" t="str">
        <f>'ESTIMATED COST'!B1:D1</f>
        <v>DUCK LAKE FIRE</v>
      </c>
      <c r="C1" s="376"/>
      <c r="D1" s="376"/>
      <c r="E1" s="376"/>
    </row>
    <row r="2" ht="12.75">
      <c r="A2" s="4"/>
    </row>
    <row r="3" spans="2:7" ht="12.75">
      <c r="B3" s="4" t="s">
        <v>0</v>
      </c>
      <c r="C3" s="4" t="s">
        <v>12</v>
      </c>
      <c r="D3" s="4" t="s">
        <v>44</v>
      </c>
      <c r="E3" s="4" t="s">
        <v>1</v>
      </c>
      <c r="G3" s="4" t="s">
        <v>44</v>
      </c>
    </row>
    <row r="4" spans="1:7" ht="12.75">
      <c r="A4" s="200">
        <f>'ESTIMATED COST'!A9</f>
        <v>41053</v>
      </c>
      <c r="B4" t="s">
        <v>3</v>
      </c>
      <c r="C4" s="38"/>
      <c r="D4" s="38"/>
      <c r="E4" s="68"/>
      <c r="G4" t="s">
        <v>39</v>
      </c>
    </row>
    <row r="5" spans="1:7" ht="12.75">
      <c r="A5" s="1"/>
      <c r="B5" t="s">
        <v>10</v>
      </c>
      <c r="C5" s="38"/>
      <c r="D5" s="38"/>
      <c r="E5" s="68"/>
      <c r="G5" t="s">
        <v>40</v>
      </c>
    </row>
    <row r="6" spans="1:7" ht="12.75">
      <c r="A6" s="1" t="s">
        <v>200</v>
      </c>
      <c r="B6" t="s">
        <v>2</v>
      </c>
      <c r="C6" s="38" t="s">
        <v>134</v>
      </c>
      <c r="D6" s="38" t="s">
        <v>40</v>
      </c>
      <c r="E6" s="68">
        <v>577.5</v>
      </c>
      <c r="G6" t="s">
        <v>41</v>
      </c>
    </row>
    <row r="7" spans="1:7" ht="12.75">
      <c r="A7" s="1"/>
      <c r="B7" t="s">
        <v>7</v>
      </c>
      <c r="C7" t="s">
        <v>37</v>
      </c>
      <c r="D7" s="38"/>
      <c r="E7" s="11">
        <f>'Lodging Detail'!C2</f>
        <v>1653.6000000000006</v>
      </c>
      <c r="G7" t="s">
        <v>43</v>
      </c>
    </row>
    <row r="8" spans="1:7" ht="12.75">
      <c r="A8" s="1"/>
      <c r="E8" s="3"/>
      <c r="G8" t="s">
        <v>42</v>
      </c>
    </row>
    <row r="9" spans="1:5" ht="13.5" thickBot="1">
      <c r="A9" s="1"/>
      <c r="E9" s="3"/>
    </row>
    <row r="10" spans="1:5" ht="13.5" thickTop="1">
      <c r="A10" s="19" t="s">
        <v>24</v>
      </c>
      <c r="B10" s="20"/>
      <c r="C10" s="20"/>
      <c r="D10" s="20"/>
      <c r="E10" s="13">
        <f>SUM(E4:E8)</f>
        <v>2231.1000000000004</v>
      </c>
    </row>
    <row r="11" ht="12.75">
      <c r="A11" s="1"/>
    </row>
    <row r="12" spans="1:5" ht="12.75">
      <c r="A12" s="200">
        <f>SUM(A4+1)</f>
        <v>41054</v>
      </c>
      <c r="B12" t="s">
        <v>3</v>
      </c>
      <c r="C12" s="38" t="s">
        <v>161</v>
      </c>
      <c r="D12" s="38" t="s">
        <v>40</v>
      </c>
      <c r="E12" s="95">
        <v>123.25</v>
      </c>
    </row>
    <row r="13" spans="2:6" ht="12.75">
      <c r="B13" t="s">
        <v>10</v>
      </c>
      <c r="C13" s="38" t="s">
        <v>275</v>
      </c>
      <c r="D13" s="38"/>
      <c r="E13" s="95">
        <v>797.5</v>
      </c>
      <c r="F13" s="3"/>
    </row>
    <row r="14" spans="1:6" ht="12.75">
      <c r="A14" s="1" t="s">
        <v>199</v>
      </c>
      <c r="B14" t="s">
        <v>2</v>
      </c>
      <c r="C14" s="38" t="s">
        <v>275</v>
      </c>
      <c r="D14" s="38"/>
      <c r="E14" s="95">
        <v>1815</v>
      </c>
      <c r="F14" s="3"/>
    </row>
    <row r="15" spans="1:6" ht="12.75">
      <c r="A15" s="1"/>
      <c r="B15" t="s">
        <v>7</v>
      </c>
      <c r="C15" t="s">
        <v>37</v>
      </c>
      <c r="D15" s="38"/>
      <c r="E15" s="3">
        <f>'Lodging Detail'!F2</f>
        <v>2320.8500000000004</v>
      </c>
      <c r="F15" s="3"/>
    </row>
    <row r="16" spans="1:5" ht="12.75">
      <c r="A16" s="1"/>
      <c r="E16" s="3"/>
    </row>
    <row r="17" spans="1:5" ht="13.5" thickBot="1">
      <c r="A17" s="1"/>
      <c r="E17" s="3"/>
    </row>
    <row r="18" spans="1:5" ht="13.5" thickTop="1">
      <c r="A18" s="19" t="s">
        <v>24</v>
      </c>
      <c r="B18" s="20"/>
      <c r="C18" s="20"/>
      <c r="D18" s="20"/>
      <c r="E18" s="13">
        <f>SUM(E12:E15)</f>
        <v>5056.6</v>
      </c>
    </row>
    <row r="19" spans="1:5" ht="12.75">
      <c r="A19" s="1"/>
      <c r="E19" s="37"/>
    </row>
    <row r="20" spans="1:5" ht="12.75">
      <c r="A20" s="200">
        <f>SUM(A12+1)</f>
        <v>41055</v>
      </c>
      <c r="B20" t="s">
        <v>3</v>
      </c>
      <c r="C20" s="38" t="s">
        <v>161</v>
      </c>
      <c r="D20" s="38" t="s">
        <v>40</v>
      </c>
      <c r="E20" s="95">
        <v>282.75</v>
      </c>
    </row>
    <row r="21" spans="2:6" ht="12.75">
      <c r="B21" t="s">
        <v>10</v>
      </c>
      <c r="C21" s="38" t="s">
        <v>275</v>
      </c>
      <c r="D21" s="38"/>
      <c r="E21" s="95">
        <v>986</v>
      </c>
      <c r="F21" s="3"/>
    </row>
    <row r="22" spans="1:5" ht="12.75">
      <c r="A22" s="1" t="s">
        <v>198</v>
      </c>
      <c r="B22" t="s">
        <v>2</v>
      </c>
      <c r="C22" s="38" t="s">
        <v>275</v>
      </c>
      <c r="D22" s="38"/>
      <c r="E22" s="95">
        <v>2244</v>
      </c>
    </row>
    <row r="23" spans="1:5" ht="12.75">
      <c r="A23" s="1" t="s">
        <v>197</v>
      </c>
      <c r="B23" t="s">
        <v>7</v>
      </c>
      <c r="C23" t="s">
        <v>37</v>
      </c>
      <c r="D23" s="38"/>
      <c r="E23" s="3">
        <f>'Lodging Detail'!I2</f>
        <v>3036.7099999999987</v>
      </c>
    </row>
    <row r="24" spans="1:5" ht="12.75">
      <c r="A24" s="1"/>
      <c r="E24" s="3"/>
    </row>
    <row r="25" spans="1:5" ht="13.5" thickBot="1">
      <c r="A25" s="1"/>
      <c r="E25" s="3"/>
    </row>
    <row r="26" spans="1:6" ht="13.5" thickTop="1">
      <c r="A26" s="19" t="s">
        <v>24</v>
      </c>
      <c r="B26" s="20"/>
      <c r="C26" s="20"/>
      <c r="D26" s="20"/>
      <c r="E26" s="13">
        <f>SUM(E20:E23)</f>
        <v>6549.459999999999</v>
      </c>
      <c r="F26" s="3"/>
    </row>
    <row r="27" spans="1:5" ht="12.75">
      <c r="A27" s="1"/>
      <c r="E27" s="3"/>
    </row>
    <row r="28" spans="1:5" ht="12.75">
      <c r="A28" s="200">
        <f>SUM(A20+1)</f>
        <v>41056</v>
      </c>
      <c r="B28" t="s">
        <v>3</v>
      </c>
      <c r="C28" s="38" t="s">
        <v>189</v>
      </c>
      <c r="D28" s="38" t="s">
        <v>40</v>
      </c>
      <c r="E28" s="95">
        <v>319</v>
      </c>
    </row>
    <row r="29" spans="2:5" ht="12.75">
      <c r="B29" t="s">
        <v>10</v>
      </c>
      <c r="C29" s="38" t="s">
        <v>275</v>
      </c>
      <c r="D29" s="38"/>
      <c r="E29" s="95">
        <v>1051.25</v>
      </c>
    </row>
    <row r="30" spans="1:6" ht="12.75">
      <c r="A30" t="s">
        <v>198</v>
      </c>
      <c r="B30" t="s">
        <v>2</v>
      </c>
      <c r="C30" s="38" t="s">
        <v>275</v>
      </c>
      <c r="D30" s="38"/>
      <c r="E30" s="95">
        <v>2392.5</v>
      </c>
      <c r="F30" s="3"/>
    </row>
    <row r="31" spans="2:6" ht="12.75">
      <c r="B31" t="s">
        <v>7</v>
      </c>
      <c r="C31" t="s">
        <v>37</v>
      </c>
      <c r="D31" s="38"/>
      <c r="E31" s="57">
        <f>'Lodging Detail'!L2</f>
        <v>1098.2500000000002</v>
      </c>
      <c r="F31" s="3"/>
    </row>
    <row r="32" spans="5:6" ht="12.75">
      <c r="E32" s="57"/>
      <c r="F32" s="3"/>
    </row>
    <row r="33" spans="5:6" ht="13.5" thickBot="1">
      <c r="E33" s="28"/>
      <c r="F33" s="3"/>
    </row>
    <row r="34" spans="1:6" ht="13.5" thickTop="1">
      <c r="A34" s="19" t="s">
        <v>24</v>
      </c>
      <c r="B34" s="20"/>
      <c r="C34" s="20"/>
      <c r="D34" s="20"/>
      <c r="E34" s="27">
        <f>SUM(E28:E33)</f>
        <v>4861</v>
      </c>
      <c r="F34" s="3"/>
    </row>
    <row r="35" ht="12.75">
      <c r="E35" s="3"/>
    </row>
    <row r="36" spans="1:5" ht="12.75">
      <c r="A36" s="200">
        <f>SUM(A28+1)</f>
        <v>41057</v>
      </c>
      <c r="B36" t="s">
        <v>3</v>
      </c>
      <c r="C36" s="38" t="s">
        <v>189</v>
      </c>
      <c r="D36" s="38"/>
      <c r="E36" s="95">
        <v>485.75</v>
      </c>
    </row>
    <row r="37" spans="1:6" ht="12.75">
      <c r="A37" s="1"/>
      <c r="B37" t="s">
        <v>10</v>
      </c>
      <c r="C37" s="38" t="s">
        <v>275</v>
      </c>
      <c r="D37" s="38"/>
      <c r="E37" s="95">
        <v>1310</v>
      </c>
      <c r="F37" s="3"/>
    </row>
    <row r="38" spans="2:6" ht="12.75">
      <c r="B38" t="s">
        <v>2</v>
      </c>
      <c r="C38" s="38"/>
      <c r="D38" s="38"/>
      <c r="E38" s="368">
        <v>2607</v>
      </c>
      <c r="F38" s="3"/>
    </row>
    <row r="39" spans="2:6" ht="12.75">
      <c r="B39" t="s">
        <v>7</v>
      </c>
      <c r="C39" t="s">
        <v>37</v>
      </c>
      <c r="D39" s="38"/>
      <c r="E39" s="57">
        <f>'Lodging Detail'!O2</f>
        <v>1943.2100000000007</v>
      </c>
      <c r="F39" s="3"/>
    </row>
    <row r="40" ht="12.75">
      <c r="E40" s="59"/>
    </row>
    <row r="41" ht="13.5" thickBot="1">
      <c r="E41" s="29"/>
    </row>
    <row r="42" spans="1:5" ht="13.5" thickTop="1">
      <c r="A42" s="19" t="s">
        <v>24</v>
      </c>
      <c r="B42" s="20"/>
      <c r="C42" s="20"/>
      <c r="D42" s="20"/>
      <c r="E42" s="11">
        <f>SUM(E35:E41)</f>
        <v>6345.960000000001</v>
      </c>
    </row>
    <row r="43" spans="1:5" ht="12.75">
      <c r="A43" s="1"/>
      <c r="E43" s="3"/>
    </row>
    <row r="44" spans="1:5" ht="12.75">
      <c r="A44" s="200">
        <f>SUM(A36+1)</f>
        <v>41058</v>
      </c>
      <c r="B44" t="s">
        <v>3</v>
      </c>
      <c r="C44" s="38" t="s">
        <v>298</v>
      </c>
      <c r="D44" s="38" t="s">
        <v>39</v>
      </c>
      <c r="E44" s="95">
        <v>529.25</v>
      </c>
    </row>
    <row r="45" spans="1:5" ht="12.75">
      <c r="A45" s="1"/>
      <c r="B45" t="s">
        <v>10</v>
      </c>
      <c r="C45" s="38" t="s">
        <v>298</v>
      </c>
      <c r="D45" s="38" t="s">
        <v>39</v>
      </c>
      <c r="E45" s="95">
        <v>1218</v>
      </c>
    </row>
    <row r="46" spans="1:5" ht="12.75">
      <c r="A46" t="s">
        <v>386</v>
      </c>
      <c r="B46" t="s">
        <v>2</v>
      </c>
      <c r="C46" s="38" t="s">
        <v>367</v>
      </c>
      <c r="D46" s="38" t="s">
        <v>106</v>
      </c>
      <c r="E46" s="95">
        <v>2000</v>
      </c>
    </row>
    <row r="47" spans="2:5" ht="12.75">
      <c r="B47" t="s">
        <v>7</v>
      </c>
      <c r="C47" t="s">
        <v>37</v>
      </c>
      <c r="D47" s="38"/>
      <c r="E47" s="57">
        <f>'Lodging Detail'!R2</f>
        <v>2647</v>
      </c>
    </row>
    <row r="49" spans="1:5" ht="13.5" thickBot="1">
      <c r="A49" s="1"/>
      <c r="E49" s="60"/>
    </row>
    <row r="50" spans="1:5" ht="13.5" thickTop="1">
      <c r="A50" s="20" t="s">
        <v>24</v>
      </c>
      <c r="B50" s="20"/>
      <c r="C50" s="20"/>
      <c r="D50" s="20"/>
      <c r="E50" s="11">
        <f>SUM(E44:E49)</f>
        <v>6394.25</v>
      </c>
    </row>
    <row r="51" ht="12.75">
      <c r="E51" s="3"/>
    </row>
    <row r="52" spans="1:5" ht="12.75">
      <c r="A52" s="200">
        <f>SUM(A44+1)</f>
        <v>41059</v>
      </c>
      <c r="B52" t="s">
        <v>3</v>
      </c>
      <c r="C52" s="38"/>
      <c r="D52" s="38"/>
      <c r="E52" s="68"/>
    </row>
    <row r="53" spans="1:5" ht="12.75">
      <c r="A53" s="1"/>
      <c r="B53" t="s">
        <v>10</v>
      </c>
      <c r="C53" s="38" t="s">
        <v>363</v>
      </c>
      <c r="D53" s="38" t="s">
        <v>40</v>
      </c>
      <c r="E53" s="68">
        <v>1450</v>
      </c>
    </row>
    <row r="54" spans="2:5" ht="12.75">
      <c r="B54" t="s">
        <v>2</v>
      </c>
      <c r="C54" s="38" t="s">
        <v>365</v>
      </c>
      <c r="D54" s="38"/>
      <c r="E54" s="68">
        <f>SUM(200*16.5)</f>
        <v>3300</v>
      </c>
    </row>
    <row r="55" spans="2:5" ht="12.75">
      <c r="B55" t="s">
        <v>7</v>
      </c>
      <c r="C55" t="s">
        <v>37</v>
      </c>
      <c r="D55" s="38"/>
      <c r="E55" s="57">
        <f>'Lodging Detail'!U2</f>
        <v>3850</v>
      </c>
    </row>
    <row r="56" ht="12.75">
      <c r="E56" s="57"/>
    </row>
    <row r="57" ht="12.75">
      <c r="E57" s="57"/>
    </row>
    <row r="58" ht="13.5" thickBot="1">
      <c r="E58" s="60"/>
    </row>
    <row r="59" spans="1:5" ht="13.5" thickTop="1">
      <c r="A59" s="19" t="s">
        <v>24</v>
      </c>
      <c r="B59" s="20"/>
      <c r="C59" s="20"/>
      <c r="D59" s="20"/>
      <c r="E59" s="11">
        <f>SUM(E52:E58)</f>
        <v>8600</v>
      </c>
    </row>
    <row r="60" ht="12.75">
      <c r="E60" s="3"/>
    </row>
    <row r="61" spans="1:5" ht="12.75">
      <c r="A61" s="200">
        <f>SUM(A52+1)</f>
        <v>41060</v>
      </c>
      <c r="B61" t="s">
        <v>3</v>
      </c>
      <c r="C61" s="38" t="s">
        <v>360</v>
      </c>
      <c r="D61" s="38"/>
      <c r="E61" s="68">
        <f>SUM(7.25*84)</f>
        <v>609</v>
      </c>
    </row>
    <row r="62" spans="1:5" ht="12.75">
      <c r="A62" s="1"/>
      <c r="B62" t="s">
        <v>10</v>
      </c>
      <c r="C62" s="38" t="s">
        <v>361</v>
      </c>
      <c r="D62" s="38"/>
      <c r="E62" s="68">
        <f>SUM(7.25*180)</f>
        <v>1305</v>
      </c>
    </row>
    <row r="63" spans="2:6" ht="12.75">
      <c r="B63" t="s">
        <v>2</v>
      </c>
      <c r="C63" s="38" t="s">
        <v>364</v>
      </c>
      <c r="D63" s="38" t="s">
        <v>40</v>
      </c>
      <c r="E63" s="68">
        <v>2520</v>
      </c>
      <c r="F63">
        <v>180</v>
      </c>
    </row>
    <row r="64" spans="2:5" ht="12.75">
      <c r="B64" t="s">
        <v>7</v>
      </c>
      <c r="C64" t="s">
        <v>37</v>
      </c>
      <c r="D64" s="38"/>
      <c r="E64" s="57">
        <f>'Lodging Detail'!X2</f>
        <v>3870</v>
      </c>
    </row>
    <row r="67" ht="13.5" thickBot="1">
      <c r="E67" s="60"/>
    </row>
    <row r="68" spans="1:5" ht="13.5" thickTop="1">
      <c r="A68" s="19" t="s">
        <v>24</v>
      </c>
      <c r="B68" s="20"/>
      <c r="C68" s="20"/>
      <c r="D68" s="20"/>
      <c r="E68" s="11">
        <f>SUM(E61:E67)</f>
        <v>8304</v>
      </c>
    </row>
    <row r="70" spans="1:5" ht="12.75">
      <c r="A70" s="200">
        <f>SUM(A61+1)</f>
        <v>41061</v>
      </c>
      <c r="B70" t="s">
        <v>3</v>
      </c>
      <c r="C70" s="38" t="s">
        <v>378</v>
      </c>
      <c r="D70" s="38"/>
      <c r="E70" s="68">
        <f>SUM(95*7.25)</f>
        <v>688.75</v>
      </c>
    </row>
    <row r="71" spans="1:5" ht="12.75">
      <c r="A71" s="1"/>
      <c r="B71" t="s">
        <v>10</v>
      </c>
      <c r="C71" s="38" t="s">
        <v>296</v>
      </c>
      <c r="D71" s="38" t="s">
        <v>106</v>
      </c>
      <c r="E71" s="68">
        <v>900</v>
      </c>
    </row>
    <row r="72" spans="2:5" ht="12.75">
      <c r="B72" t="s">
        <v>2</v>
      </c>
      <c r="C72" s="38" t="s">
        <v>297</v>
      </c>
      <c r="D72" s="38"/>
      <c r="E72" s="68">
        <f>SUM(180*16.5)</f>
        <v>2970</v>
      </c>
    </row>
    <row r="73" spans="2:5" ht="12.75">
      <c r="B73" t="s">
        <v>7</v>
      </c>
      <c r="C73" t="s">
        <v>37</v>
      </c>
      <c r="D73" s="38"/>
      <c r="E73" s="57">
        <f>'Lodging Detail'!AA2</f>
        <v>3570</v>
      </c>
    </row>
    <row r="76" ht="13.5" thickBot="1">
      <c r="E76" s="60"/>
    </row>
    <row r="77" spans="1:5" ht="13.5" thickTop="1">
      <c r="A77" s="19" t="s">
        <v>24</v>
      </c>
      <c r="B77" s="20"/>
      <c r="C77" s="20"/>
      <c r="D77" s="20"/>
      <c r="E77" s="11">
        <f>SUM(E70:E76)</f>
        <v>8128.75</v>
      </c>
    </row>
    <row r="78" ht="12.75">
      <c r="E78" s="3"/>
    </row>
    <row r="79" spans="1:5" ht="12.75">
      <c r="A79" s="200">
        <f>SUM(A70+1)</f>
        <v>41062</v>
      </c>
      <c r="B79" t="s">
        <v>3</v>
      </c>
      <c r="C79" s="38" t="s">
        <v>436</v>
      </c>
      <c r="D79" s="38"/>
      <c r="E79" s="68">
        <f>SUM(94*7.25)</f>
        <v>681.5</v>
      </c>
    </row>
    <row r="80" spans="1:5" ht="12.75">
      <c r="A80" s="1"/>
      <c r="B80" t="s">
        <v>10</v>
      </c>
      <c r="C80" s="379" t="s">
        <v>403</v>
      </c>
      <c r="D80" s="38"/>
      <c r="E80" s="68">
        <f>SUM(180*7.25)</f>
        <v>1305</v>
      </c>
    </row>
    <row r="81" spans="2:5" ht="12.75">
      <c r="B81" t="s">
        <v>2</v>
      </c>
      <c r="C81" s="379" t="s">
        <v>404</v>
      </c>
      <c r="D81" s="38"/>
      <c r="E81" s="68">
        <f>SUM(180*16.5)</f>
        <v>2970</v>
      </c>
    </row>
    <row r="82" spans="2:5" ht="12.75">
      <c r="B82" t="s">
        <v>7</v>
      </c>
      <c r="C82" t="s">
        <v>37</v>
      </c>
      <c r="D82" s="38"/>
      <c r="E82" s="57">
        <f>'Lodging Detail'!AD2</f>
        <v>0</v>
      </c>
    </row>
    <row r="83" ht="12.75">
      <c r="E83" s="57"/>
    </row>
    <row r="84" ht="12.75">
      <c r="E84" s="57"/>
    </row>
    <row r="85" ht="13.5" thickBot="1">
      <c r="E85" s="28"/>
    </row>
    <row r="86" spans="1:5" ht="13.5" thickTop="1">
      <c r="A86" s="19" t="s">
        <v>24</v>
      </c>
      <c r="B86" s="20"/>
      <c r="C86" s="20"/>
      <c r="D86" s="20"/>
      <c r="E86" s="11">
        <f>SUM(E79:E85)</f>
        <v>4956.5</v>
      </c>
    </row>
    <row r="87" ht="12.75">
      <c r="E87" s="3"/>
    </row>
    <row r="88" spans="1:5" ht="12.75">
      <c r="A88" s="200">
        <f>SUM(A79+1)</f>
        <v>41063</v>
      </c>
      <c r="B88" t="s">
        <v>3</v>
      </c>
      <c r="C88" s="38"/>
      <c r="D88" s="38"/>
      <c r="E88" s="68"/>
    </row>
    <row r="89" spans="1:5" ht="12.75">
      <c r="A89" s="1"/>
      <c r="B89" t="s">
        <v>10</v>
      </c>
      <c r="C89" s="38"/>
      <c r="D89" s="38"/>
      <c r="E89" s="68"/>
    </row>
    <row r="90" spans="2:5" ht="12.75">
      <c r="B90" t="s">
        <v>2</v>
      </c>
      <c r="C90" s="38"/>
      <c r="D90" s="38"/>
      <c r="E90" s="68"/>
    </row>
    <row r="91" spans="2:5" ht="12.75">
      <c r="B91" t="s">
        <v>7</v>
      </c>
      <c r="C91" s="18" t="s">
        <v>37</v>
      </c>
      <c r="D91" s="38"/>
      <c r="E91" s="57">
        <f>'Lodging Detail'!AG2</f>
        <v>0</v>
      </c>
    </row>
    <row r="94" ht="13.5" thickBot="1">
      <c r="E94" s="29"/>
    </row>
    <row r="95" spans="1:5" ht="13.5" thickTop="1">
      <c r="A95" s="19" t="s">
        <v>24</v>
      </c>
      <c r="B95" s="20"/>
      <c r="C95" s="20"/>
      <c r="D95" s="20"/>
      <c r="E95" s="11">
        <f>SUM(E88:E94)</f>
        <v>0</v>
      </c>
    </row>
    <row r="96" ht="12.75">
      <c r="E96" s="3"/>
    </row>
    <row r="97" spans="1:5" ht="12.75">
      <c r="A97" s="200">
        <f>SUM(A88+1)</f>
        <v>41064</v>
      </c>
      <c r="B97" t="s">
        <v>3</v>
      </c>
      <c r="C97" s="38"/>
      <c r="D97" s="38"/>
      <c r="E97" s="68"/>
    </row>
    <row r="98" spans="1:5" ht="12.75">
      <c r="A98" s="1"/>
      <c r="B98" t="s">
        <v>10</v>
      </c>
      <c r="C98" s="38"/>
      <c r="D98" s="38"/>
      <c r="E98" s="68"/>
    </row>
    <row r="99" spans="2:5" ht="12.75">
      <c r="B99" t="s">
        <v>2</v>
      </c>
      <c r="C99" s="38"/>
      <c r="D99" s="38"/>
      <c r="E99" s="68"/>
    </row>
    <row r="100" spans="2:5" ht="12.75">
      <c r="B100" t="s">
        <v>7</v>
      </c>
      <c r="C100" t="s">
        <v>37</v>
      </c>
      <c r="D100" s="38"/>
      <c r="E100" s="57">
        <f>'Lodging Detail'!AJ2</f>
        <v>0</v>
      </c>
    </row>
    <row r="103" ht="13.5" thickBot="1">
      <c r="E103" s="29"/>
    </row>
    <row r="104" spans="1:5" ht="13.5" thickTop="1">
      <c r="A104" s="19" t="s">
        <v>24</v>
      </c>
      <c r="B104" s="20"/>
      <c r="C104" s="20"/>
      <c r="D104" s="20"/>
      <c r="E104" s="11">
        <f>SUM(E97:E103)</f>
        <v>0</v>
      </c>
    </row>
    <row r="105" ht="12.75">
      <c r="E105" s="46"/>
    </row>
    <row r="106" spans="1:5" ht="12.75">
      <c r="A106" s="200">
        <f>SUM(A97+1)</f>
        <v>41065</v>
      </c>
      <c r="B106" t="s">
        <v>3</v>
      </c>
      <c r="C106" s="38"/>
      <c r="D106" s="38"/>
      <c r="E106" s="68"/>
    </row>
    <row r="107" spans="1:5" ht="12.75">
      <c r="A107" s="1"/>
      <c r="B107" t="s">
        <v>10</v>
      </c>
      <c r="C107" s="38"/>
      <c r="D107" s="38"/>
      <c r="E107" s="68"/>
    </row>
    <row r="108" spans="2:5" ht="12.75">
      <c r="B108" t="s">
        <v>2</v>
      </c>
      <c r="C108" s="38"/>
      <c r="D108" s="38"/>
      <c r="E108" s="68"/>
    </row>
    <row r="109" spans="2:5" ht="12.75">
      <c r="B109" t="s">
        <v>7</v>
      </c>
      <c r="C109" t="s">
        <v>37</v>
      </c>
      <c r="D109" s="38"/>
      <c r="E109" s="57">
        <f>'Lodging Detail'!AM2</f>
        <v>0</v>
      </c>
    </row>
    <row r="112" ht="13.5" thickBot="1">
      <c r="E112" s="29"/>
    </row>
    <row r="113" spans="1:5" ht="13.5" thickTop="1">
      <c r="A113" s="62" t="s">
        <v>24</v>
      </c>
      <c r="B113" s="20"/>
      <c r="C113" s="20"/>
      <c r="D113" s="20"/>
      <c r="E113" s="11">
        <f>SUM(E106:E112)</f>
        <v>0</v>
      </c>
    </row>
    <row r="114" spans="1:5" ht="12.75">
      <c r="A114" s="1"/>
      <c r="E114" s="3"/>
    </row>
    <row r="115" spans="1:5" ht="12.75">
      <c r="A115" t="s">
        <v>39</v>
      </c>
      <c r="E115" s="3"/>
    </row>
    <row r="116" spans="1:5" ht="12.75">
      <c r="A116" t="s">
        <v>40</v>
      </c>
      <c r="E116" s="3"/>
    </row>
    <row r="117" spans="1:5" ht="12.75">
      <c r="A117" t="s">
        <v>41</v>
      </c>
      <c r="E117" s="57"/>
    </row>
    <row r="118" ht="12.75">
      <c r="A118" t="s">
        <v>43</v>
      </c>
    </row>
    <row r="119" ht="12.75">
      <c r="A119" t="s">
        <v>42</v>
      </c>
    </row>
  </sheetData>
  <mergeCells count="1">
    <mergeCell ref="B1:E1"/>
  </mergeCells>
  <dataValidations count="1">
    <dataValidation type="list" allowBlank="1" showInputMessage="1" showErrorMessage="1" sqref="D106:D112 D88:D94 D70:D76 D44:D49 D4:D9 D12:D17 D20:D25 D28:D33 D36:D41 D61:D67 D52:D58 D79:D85 D97:D103">
      <formula1>pmttype</formula1>
    </dataValidation>
  </dataValidations>
  <printOptions/>
  <pageMargins left="0.5" right="0.5" top="0.75" bottom="0.75" header="0.5" footer="0.5"/>
  <pageSetup horizontalDpi="600" verticalDpi="600" orientation="landscape" r:id="rId3"/>
  <headerFooter alignWithMargins="0">
    <oddHeader>&amp;CEstimated Cost &amp;D&amp;T
&amp;F</oddHeader>
  </headerFooter>
  <legacyDrawing r:id="rId2"/>
</worksheet>
</file>

<file path=xl/worksheets/sheet7.xml><?xml version="1.0" encoding="utf-8"?>
<worksheet xmlns="http://schemas.openxmlformats.org/spreadsheetml/2006/main" xmlns:r="http://schemas.openxmlformats.org/officeDocument/2006/relationships">
  <dimension ref="A1:AN122"/>
  <sheetViews>
    <sheetView workbookViewId="0" topLeftCell="Q43">
      <selection activeCell="Y75" sqref="Y75"/>
    </sheetView>
  </sheetViews>
  <sheetFormatPr defaultColWidth="9.140625" defaultRowHeight="12.75"/>
  <cols>
    <col min="1" max="1" width="15.7109375" style="18" customWidth="1"/>
    <col min="2" max="2" width="20.7109375" style="0" bestFit="1" customWidth="1"/>
    <col min="3" max="4" width="9.8515625" style="0" customWidth="1"/>
    <col min="5" max="5" width="20.7109375" style="0" customWidth="1"/>
    <col min="7" max="7" width="9.140625" style="18" customWidth="1"/>
    <col min="8" max="8" width="19.00390625" style="0" customWidth="1"/>
    <col min="10" max="10" width="14.8515625" style="18" bestFit="1" customWidth="1"/>
    <col min="11" max="11" width="18.28125" style="0" customWidth="1"/>
    <col min="12" max="12" width="10.7109375" style="0" customWidth="1"/>
    <col min="14" max="14" width="18.28125" style="0" customWidth="1"/>
    <col min="15" max="15" width="10.7109375" style="0" customWidth="1"/>
    <col min="16" max="16" width="9.140625" style="18" customWidth="1"/>
    <col min="17" max="17" width="17.421875" style="0" bestFit="1" customWidth="1"/>
    <col min="20" max="20" width="17.421875" style="0" bestFit="1" customWidth="1"/>
    <col min="23" max="23" width="17.421875" style="0" bestFit="1" customWidth="1"/>
    <col min="26" max="26" width="17.421875" style="0" bestFit="1" customWidth="1"/>
    <col min="29" max="29" width="16.140625" style="0" bestFit="1" customWidth="1"/>
    <col min="32" max="32" width="16.140625" style="0" bestFit="1" customWidth="1"/>
    <col min="35" max="35" width="16.140625" style="0" bestFit="1" customWidth="1"/>
    <col min="38" max="38" width="16.140625" style="0" bestFit="1" customWidth="1"/>
  </cols>
  <sheetData>
    <row r="1" spans="1:5" ht="12.75">
      <c r="A1" s="4" t="s">
        <v>9</v>
      </c>
      <c r="B1" s="376" t="str">
        <f>'ESTIMATED COST'!B1:D1</f>
        <v>DUCK LAKE FIRE</v>
      </c>
      <c r="C1" s="376"/>
      <c r="D1" s="376"/>
      <c r="E1" s="376"/>
    </row>
    <row r="2" spans="1:40" ht="12.75">
      <c r="A2" s="15"/>
      <c r="B2" s="9">
        <f>'ESTIMATED COST'!A9</f>
        <v>41053</v>
      </c>
      <c r="C2" s="12">
        <f>SUM(C5:C98)</f>
        <v>1653.6000000000006</v>
      </c>
      <c r="D2" s="24"/>
      <c r="E2" s="17">
        <f>SUM(B2+1)</f>
        <v>41054</v>
      </c>
      <c r="F2" s="12">
        <f>SUM(F5:F98)</f>
        <v>2320.8500000000004</v>
      </c>
      <c r="G2" s="15"/>
      <c r="H2" s="17">
        <f>SUM(E2+1)</f>
        <v>41055</v>
      </c>
      <c r="I2" s="12">
        <f>SUM(I5:I98)</f>
        <v>3036.7099999999987</v>
      </c>
      <c r="J2" s="15"/>
      <c r="K2" s="17">
        <f>SUM(H2+1)</f>
        <v>41056</v>
      </c>
      <c r="L2" s="12">
        <f>SUM(L5:L98)</f>
        <v>1098.2500000000002</v>
      </c>
      <c r="M2" s="15"/>
      <c r="N2" s="17">
        <f>SUM(K2+1)</f>
        <v>41057</v>
      </c>
      <c r="O2" s="12">
        <f>SUM(O5:O98)</f>
        <v>1943.2100000000007</v>
      </c>
      <c r="P2" s="15"/>
      <c r="Q2" s="17">
        <f>SUM(N2+1)</f>
        <v>41058</v>
      </c>
      <c r="R2" s="12">
        <f>SUM(R5:R98)</f>
        <v>2647</v>
      </c>
      <c r="S2" s="15"/>
      <c r="T2" s="17">
        <f>SUM(Q2+1)</f>
        <v>41059</v>
      </c>
      <c r="U2" s="12">
        <f>SUM(U5:U98)</f>
        <v>3850</v>
      </c>
      <c r="V2" s="15"/>
      <c r="W2" s="17">
        <f>SUM(T2+1)</f>
        <v>41060</v>
      </c>
      <c r="X2" s="12">
        <f>SUM(X5:X98)</f>
        <v>3870</v>
      </c>
      <c r="Y2" s="15"/>
      <c r="Z2" s="17">
        <f>SUM(W2+1)</f>
        <v>41061</v>
      </c>
      <c r="AA2" s="12">
        <f>SUM(AA5:AA98)</f>
        <v>3570</v>
      </c>
      <c r="AB2" s="15"/>
      <c r="AC2" s="17">
        <f>SUM(Z2+1)</f>
        <v>41062</v>
      </c>
      <c r="AD2" s="12">
        <f>SUM(AD5:AD98)</f>
        <v>0</v>
      </c>
      <c r="AE2" s="15"/>
      <c r="AF2" s="17">
        <f>SUM(AC2+1)</f>
        <v>41063</v>
      </c>
      <c r="AG2" s="12">
        <f>SUM(AG5:AG98)</f>
        <v>0</v>
      </c>
      <c r="AH2" s="15"/>
      <c r="AI2" s="17">
        <f>SUM(AF2+1)</f>
        <v>41064</v>
      </c>
      <c r="AJ2" s="12">
        <f>SUM(AJ5:AJ98)</f>
        <v>0</v>
      </c>
      <c r="AK2" s="15"/>
      <c r="AL2" s="17">
        <f>SUM(AI2+1)</f>
        <v>41065</v>
      </c>
      <c r="AM2" s="12">
        <f>SUM(AM5:AM98)</f>
        <v>0</v>
      </c>
      <c r="AN2" s="15"/>
    </row>
    <row r="3" spans="1:40" ht="12.75">
      <c r="A3" s="15"/>
      <c r="C3" s="10"/>
      <c r="D3" s="25"/>
      <c r="G3" s="15"/>
      <c r="J3" s="15"/>
      <c r="M3" s="15"/>
      <c r="P3" s="15"/>
      <c r="S3" s="15"/>
      <c r="V3" s="15"/>
      <c r="Y3" s="15"/>
      <c r="AB3" s="15"/>
      <c r="AE3" s="15"/>
      <c r="AH3" s="15"/>
      <c r="AK3" s="15"/>
      <c r="AN3" s="15"/>
    </row>
    <row r="4" spans="1:40" ht="12.75">
      <c r="A4" s="15"/>
      <c r="B4" s="202"/>
      <c r="C4" t="s">
        <v>20</v>
      </c>
      <c r="D4" s="15"/>
      <c r="E4" s="202"/>
      <c r="F4" t="s">
        <v>20</v>
      </c>
      <c r="G4" s="15"/>
      <c r="H4" s="202" t="s">
        <v>22</v>
      </c>
      <c r="I4" s="3" t="s">
        <v>20</v>
      </c>
      <c r="J4" s="15"/>
      <c r="K4" s="202" t="s">
        <v>22</v>
      </c>
      <c r="L4" t="s">
        <v>20</v>
      </c>
      <c r="M4" s="15"/>
      <c r="N4" s="202" t="s">
        <v>22</v>
      </c>
      <c r="O4" t="s">
        <v>20</v>
      </c>
      <c r="P4" s="15"/>
      <c r="Q4" s="202" t="s">
        <v>22</v>
      </c>
      <c r="R4" t="s">
        <v>20</v>
      </c>
      <c r="S4" s="15"/>
      <c r="T4" s="202" t="s">
        <v>22</v>
      </c>
      <c r="U4" t="s">
        <v>20</v>
      </c>
      <c r="V4" s="15"/>
      <c r="W4" s="202" t="s">
        <v>22</v>
      </c>
      <c r="X4" t="s">
        <v>20</v>
      </c>
      <c r="Y4" s="15"/>
      <c r="Z4" s="202" t="s">
        <v>22</v>
      </c>
      <c r="AA4" t="s">
        <v>20</v>
      </c>
      <c r="AB4" s="15"/>
      <c r="AC4" s="202" t="s">
        <v>22</v>
      </c>
      <c r="AD4" t="s">
        <v>20</v>
      </c>
      <c r="AE4" s="15"/>
      <c r="AF4" s="202" t="s">
        <v>22</v>
      </c>
      <c r="AG4" t="s">
        <v>20</v>
      </c>
      <c r="AH4" s="15"/>
      <c r="AI4" s="202" t="s">
        <v>22</v>
      </c>
      <c r="AJ4" t="s">
        <v>20</v>
      </c>
      <c r="AK4" s="15"/>
      <c r="AL4" s="202" t="s">
        <v>22</v>
      </c>
      <c r="AM4" t="s">
        <v>20</v>
      </c>
      <c r="AN4" s="15"/>
    </row>
    <row r="5" spans="1:40" ht="12.75">
      <c r="A5" s="15" t="s">
        <v>133</v>
      </c>
      <c r="B5" s="38" t="s">
        <v>122</v>
      </c>
      <c r="C5" s="3">
        <v>68.9</v>
      </c>
      <c r="D5" s="26" t="s">
        <v>156</v>
      </c>
      <c r="E5" s="201" t="s">
        <v>135</v>
      </c>
      <c r="F5" s="3">
        <v>68.9</v>
      </c>
      <c r="G5" s="15" t="s">
        <v>157</v>
      </c>
      <c r="H5" s="38" t="s">
        <v>122</v>
      </c>
      <c r="I5" s="3">
        <v>68.9</v>
      </c>
      <c r="J5" s="15" t="s">
        <v>234</v>
      </c>
      <c r="K5" s="201" t="s">
        <v>235</v>
      </c>
      <c r="L5" s="3">
        <v>42.4</v>
      </c>
      <c r="M5" s="15"/>
      <c r="N5" s="201" t="s">
        <v>235</v>
      </c>
      <c r="O5" s="3">
        <v>42.4</v>
      </c>
      <c r="P5" s="15" t="s">
        <v>235</v>
      </c>
      <c r="Q5" s="361" t="s">
        <v>235</v>
      </c>
      <c r="R5" s="3">
        <v>42.4</v>
      </c>
      <c r="S5" s="15"/>
      <c r="T5" s="201"/>
      <c r="U5" s="3">
        <v>70</v>
      </c>
      <c r="V5" s="15">
        <v>1</v>
      </c>
      <c r="W5" s="201"/>
      <c r="X5" s="3">
        <v>70</v>
      </c>
      <c r="Y5" s="15">
        <v>1</v>
      </c>
      <c r="Z5" s="201"/>
      <c r="AA5" s="3">
        <v>70</v>
      </c>
      <c r="AB5" s="15"/>
      <c r="AC5" s="201"/>
      <c r="AD5" s="3"/>
      <c r="AE5" s="15"/>
      <c r="AF5" s="201"/>
      <c r="AG5" s="3"/>
      <c r="AH5" s="15"/>
      <c r="AI5" s="201"/>
      <c r="AJ5" s="3"/>
      <c r="AK5" s="15"/>
      <c r="AL5" s="201"/>
      <c r="AM5" s="3"/>
      <c r="AN5" s="15"/>
    </row>
    <row r="6" spans="1:40" ht="12.75">
      <c r="A6" s="15">
        <v>2</v>
      </c>
      <c r="B6" s="38" t="s">
        <v>123</v>
      </c>
      <c r="C6" s="3">
        <v>68.9</v>
      </c>
      <c r="D6" s="335">
        <v>2</v>
      </c>
      <c r="E6" s="201" t="s">
        <v>136</v>
      </c>
      <c r="F6" s="3">
        <v>68.9</v>
      </c>
      <c r="G6" s="15">
        <v>2</v>
      </c>
      <c r="H6" s="38" t="s">
        <v>123</v>
      </c>
      <c r="I6" s="3">
        <v>68.9</v>
      </c>
      <c r="J6" s="15"/>
      <c r="K6" s="201" t="s">
        <v>236</v>
      </c>
      <c r="L6" s="3">
        <v>42.4</v>
      </c>
      <c r="M6" s="15"/>
      <c r="N6" s="201" t="s">
        <v>239</v>
      </c>
      <c r="O6" s="3">
        <v>42.4</v>
      </c>
      <c r="P6" s="15" t="s">
        <v>239</v>
      </c>
      <c r="Q6" s="361" t="s">
        <v>239</v>
      </c>
      <c r="R6" s="3">
        <v>42.4</v>
      </c>
      <c r="S6" s="15"/>
      <c r="T6" s="201"/>
      <c r="U6" s="3">
        <v>70</v>
      </c>
      <c r="V6" s="15">
        <v>2</v>
      </c>
      <c r="W6" s="201"/>
      <c r="X6" s="3">
        <v>70</v>
      </c>
      <c r="Y6" s="15">
        <v>2</v>
      </c>
      <c r="Z6" s="201"/>
      <c r="AA6" s="3">
        <v>70</v>
      </c>
      <c r="AB6" s="15"/>
      <c r="AC6" s="201"/>
      <c r="AD6" s="3"/>
      <c r="AE6" s="15"/>
      <c r="AF6" s="201"/>
      <c r="AG6" s="3"/>
      <c r="AH6" s="15"/>
      <c r="AI6" s="201"/>
      <c r="AJ6" s="3"/>
      <c r="AK6" s="15"/>
      <c r="AL6" s="201"/>
      <c r="AM6" s="3"/>
      <c r="AN6" s="15"/>
    </row>
    <row r="7" spans="1:40" ht="12.75">
      <c r="A7" s="15">
        <v>3</v>
      </c>
      <c r="B7" s="38" t="s">
        <v>124</v>
      </c>
      <c r="C7" s="3">
        <v>68.9</v>
      </c>
      <c r="D7" s="335">
        <v>3</v>
      </c>
      <c r="E7" s="201" t="s">
        <v>137</v>
      </c>
      <c r="F7" s="3">
        <v>74.2</v>
      </c>
      <c r="G7" s="15">
        <v>3</v>
      </c>
      <c r="H7" s="38" t="s">
        <v>125</v>
      </c>
      <c r="I7" s="3">
        <v>68.9</v>
      </c>
      <c r="J7" s="15"/>
      <c r="K7" s="201" t="s">
        <v>237</v>
      </c>
      <c r="L7" s="3">
        <v>42.4</v>
      </c>
      <c r="M7" s="15"/>
      <c r="N7" s="201" t="s">
        <v>237</v>
      </c>
      <c r="O7" s="3">
        <v>42.4</v>
      </c>
      <c r="P7" s="15" t="s">
        <v>237</v>
      </c>
      <c r="Q7" s="361" t="s">
        <v>237</v>
      </c>
      <c r="R7" s="3">
        <v>42.4</v>
      </c>
      <c r="S7" s="15"/>
      <c r="T7" s="201"/>
      <c r="U7" s="3">
        <v>70</v>
      </c>
      <c r="V7" s="15">
        <v>3</v>
      </c>
      <c r="W7" s="201"/>
      <c r="X7" s="3">
        <v>70</v>
      </c>
      <c r="Y7" s="15">
        <v>3</v>
      </c>
      <c r="Z7" s="201"/>
      <c r="AA7" s="3">
        <v>70</v>
      </c>
      <c r="AB7" s="15"/>
      <c r="AC7" s="201"/>
      <c r="AD7" s="46"/>
      <c r="AE7" s="15"/>
      <c r="AF7" s="201"/>
      <c r="AG7" s="3"/>
      <c r="AH7" s="15"/>
      <c r="AI7" s="201"/>
      <c r="AJ7" s="3"/>
      <c r="AK7" s="15"/>
      <c r="AL7" s="201"/>
      <c r="AM7" s="3"/>
      <c r="AN7" s="15"/>
    </row>
    <row r="8" spans="1:40" ht="12.75">
      <c r="A8" s="15">
        <v>4</v>
      </c>
      <c r="B8" s="38" t="s">
        <v>125</v>
      </c>
      <c r="C8" s="3">
        <v>68.9</v>
      </c>
      <c r="D8" s="335">
        <v>4</v>
      </c>
      <c r="E8" s="201" t="s">
        <v>138</v>
      </c>
      <c r="F8" s="3">
        <v>68.9</v>
      </c>
      <c r="G8" s="15">
        <v>4</v>
      </c>
      <c r="H8" s="201" t="s">
        <v>145</v>
      </c>
      <c r="I8" s="3">
        <v>68.9</v>
      </c>
      <c r="J8" s="15"/>
      <c r="K8" s="201" t="s">
        <v>238</v>
      </c>
      <c r="L8" s="3">
        <v>42.4</v>
      </c>
      <c r="M8" s="15"/>
      <c r="N8" s="201" t="s">
        <v>238</v>
      </c>
      <c r="O8" s="3">
        <v>42.4</v>
      </c>
      <c r="P8" s="15" t="s">
        <v>240</v>
      </c>
      <c r="Q8" s="361" t="s">
        <v>240</v>
      </c>
      <c r="R8" s="3">
        <v>42.4</v>
      </c>
      <c r="S8" s="15"/>
      <c r="T8" s="201"/>
      <c r="U8" s="3">
        <v>70</v>
      </c>
      <c r="V8" s="15">
        <v>4</v>
      </c>
      <c r="W8" s="201"/>
      <c r="X8" s="3">
        <v>70</v>
      </c>
      <c r="Y8" s="15">
        <v>4</v>
      </c>
      <c r="Z8" s="201"/>
      <c r="AA8" s="3">
        <v>70</v>
      </c>
      <c r="AB8" s="15"/>
      <c r="AC8" s="201"/>
      <c r="AD8" s="3"/>
      <c r="AE8" s="15"/>
      <c r="AF8" s="201"/>
      <c r="AG8" s="3"/>
      <c r="AH8" s="15"/>
      <c r="AI8" s="201"/>
      <c r="AJ8" s="3"/>
      <c r="AK8" s="15"/>
      <c r="AL8" s="201"/>
      <c r="AM8" s="3"/>
      <c r="AN8" s="15"/>
    </row>
    <row r="9" spans="1:40" ht="12.75">
      <c r="A9" s="15">
        <v>5</v>
      </c>
      <c r="B9" s="38" t="s">
        <v>128</v>
      </c>
      <c r="C9" s="3">
        <v>68.9</v>
      </c>
      <c r="D9" s="335">
        <v>5</v>
      </c>
      <c r="E9" s="201" t="s">
        <v>139</v>
      </c>
      <c r="F9" s="3">
        <v>74.2</v>
      </c>
      <c r="G9" s="15">
        <v>5</v>
      </c>
      <c r="H9" s="201" t="s">
        <v>146</v>
      </c>
      <c r="I9" s="3">
        <v>68.9</v>
      </c>
      <c r="J9" s="15" t="s">
        <v>256</v>
      </c>
      <c r="K9" s="201" t="s">
        <v>192</v>
      </c>
      <c r="L9" s="3">
        <v>58.3</v>
      </c>
      <c r="M9" s="15"/>
      <c r="N9" s="201" t="s">
        <v>240</v>
      </c>
      <c r="O9" s="3">
        <v>42.4</v>
      </c>
      <c r="P9" s="15" t="s">
        <v>241</v>
      </c>
      <c r="Q9" s="361" t="s">
        <v>241</v>
      </c>
      <c r="R9" s="3">
        <v>42.4</v>
      </c>
      <c r="S9" s="15"/>
      <c r="T9" s="201"/>
      <c r="U9" s="3">
        <v>70</v>
      </c>
      <c r="V9" s="15">
        <v>5</v>
      </c>
      <c r="W9" s="201"/>
      <c r="X9" s="3">
        <v>70</v>
      </c>
      <c r="Y9" s="15">
        <v>5</v>
      </c>
      <c r="Z9" s="201"/>
      <c r="AA9" s="3">
        <v>70</v>
      </c>
      <c r="AB9" s="15"/>
      <c r="AC9" s="201"/>
      <c r="AD9" s="3"/>
      <c r="AE9" s="15"/>
      <c r="AF9" s="201"/>
      <c r="AG9" s="3"/>
      <c r="AH9" s="15"/>
      <c r="AI9" s="201"/>
      <c r="AJ9" s="3"/>
      <c r="AK9" s="15"/>
      <c r="AL9" s="201"/>
      <c r="AM9" s="3"/>
      <c r="AN9" s="15"/>
    </row>
    <row r="10" spans="1:40" ht="12.75">
      <c r="A10" s="15">
        <v>6</v>
      </c>
      <c r="B10" s="38" t="s">
        <v>126</v>
      </c>
      <c r="C10" s="3">
        <v>68.9</v>
      </c>
      <c r="D10" s="335">
        <v>6</v>
      </c>
      <c r="E10" s="201" t="s">
        <v>140</v>
      </c>
      <c r="F10" s="3">
        <v>74.2</v>
      </c>
      <c r="G10" s="15">
        <v>6</v>
      </c>
      <c r="H10" s="201" t="s">
        <v>147</v>
      </c>
      <c r="I10" s="3">
        <v>68.9</v>
      </c>
      <c r="J10" s="15" t="s">
        <v>251</v>
      </c>
      <c r="K10" s="201" t="s">
        <v>252</v>
      </c>
      <c r="L10" s="3">
        <v>66.95</v>
      </c>
      <c r="M10" s="15"/>
      <c r="N10" s="201" t="s">
        <v>241</v>
      </c>
      <c r="O10" s="3">
        <v>42.4</v>
      </c>
      <c r="P10" s="15" t="s">
        <v>246</v>
      </c>
      <c r="Q10" s="361" t="s">
        <v>246</v>
      </c>
      <c r="R10" s="3">
        <v>42.4</v>
      </c>
      <c r="S10" s="15"/>
      <c r="T10" s="201"/>
      <c r="U10" s="3">
        <v>70</v>
      </c>
      <c r="V10" s="15">
        <v>6</v>
      </c>
      <c r="W10" s="201"/>
      <c r="X10" s="3">
        <v>70</v>
      </c>
      <c r="Y10" s="15">
        <v>6</v>
      </c>
      <c r="Z10" s="201"/>
      <c r="AA10" s="3">
        <v>70</v>
      </c>
      <c r="AB10" s="15"/>
      <c r="AC10" s="201"/>
      <c r="AD10" s="3"/>
      <c r="AE10" s="15"/>
      <c r="AF10" s="201"/>
      <c r="AG10" s="3"/>
      <c r="AH10" s="15"/>
      <c r="AI10" s="201"/>
      <c r="AJ10" s="3"/>
      <c r="AK10" s="15"/>
      <c r="AL10" s="201"/>
      <c r="AM10" s="3"/>
      <c r="AN10" s="15"/>
    </row>
    <row r="11" spans="1:40" ht="12.75">
      <c r="A11" s="15">
        <v>7</v>
      </c>
      <c r="B11" s="38" t="s">
        <v>127</v>
      </c>
      <c r="C11" s="3">
        <v>68.9</v>
      </c>
      <c r="D11" s="335">
        <v>7</v>
      </c>
      <c r="E11" s="201" t="s">
        <v>141</v>
      </c>
      <c r="F11" s="3">
        <v>74.2</v>
      </c>
      <c r="G11" s="15">
        <v>7</v>
      </c>
      <c r="H11" s="201" t="s">
        <v>176</v>
      </c>
      <c r="I11" s="3">
        <v>68.9</v>
      </c>
      <c r="J11" s="15"/>
      <c r="K11" s="201" t="s">
        <v>135</v>
      </c>
      <c r="L11" s="3">
        <v>66.95</v>
      </c>
      <c r="M11" s="15"/>
      <c r="N11" s="201" t="s">
        <v>242</v>
      </c>
      <c r="O11" s="3">
        <v>42.4</v>
      </c>
      <c r="P11" s="15" t="s">
        <v>243</v>
      </c>
      <c r="Q11" s="361" t="s">
        <v>243</v>
      </c>
      <c r="R11" s="3">
        <v>42.4</v>
      </c>
      <c r="S11" s="15"/>
      <c r="T11" s="201"/>
      <c r="U11" s="3">
        <v>70</v>
      </c>
      <c r="V11" s="15">
        <v>7</v>
      </c>
      <c r="W11" s="201"/>
      <c r="X11" s="3">
        <v>70</v>
      </c>
      <c r="Y11" s="15">
        <v>7</v>
      </c>
      <c r="Z11" s="201"/>
      <c r="AA11" s="3">
        <v>70</v>
      </c>
      <c r="AB11" s="15"/>
      <c r="AC11" s="201"/>
      <c r="AD11" s="3"/>
      <c r="AE11" s="15"/>
      <c r="AF11" s="201"/>
      <c r="AG11" s="3"/>
      <c r="AH11" s="15"/>
      <c r="AI11" s="201"/>
      <c r="AJ11" s="3"/>
      <c r="AK11" s="15"/>
      <c r="AL11" s="201"/>
      <c r="AM11" s="3"/>
      <c r="AN11" s="15"/>
    </row>
    <row r="12" spans="1:40" ht="12.75">
      <c r="A12" s="15">
        <v>8</v>
      </c>
      <c r="B12" s="38" t="s">
        <v>129</v>
      </c>
      <c r="C12" s="3">
        <v>68.9</v>
      </c>
      <c r="D12" s="335">
        <v>8</v>
      </c>
      <c r="E12" s="201" t="s">
        <v>142</v>
      </c>
      <c r="F12" s="3">
        <v>74.2</v>
      </c>
      <c r="G12" s="15">
        <v>8</v>
      </c>
      <c r="H12" s="201" t="s">
        <v>131</v>
      </c>
      <c r="I12" s="3">
        <v>68.9</v>
      </c>
      <c r="J12" s="15"/>
      <c r="K12" s="201" t="s">
        <v>136</v>
      </c>
      <c r="L12" s="3">
        <v>66.95</v>
      </c>
      <c r="M12" s="15"/>
      <c r="N12" s="201" t="s">
        <v>243</v>
      </c>
      <c r="O12" s="3">
        <v>42.4</v>
      </c>
      <c r="P12" s="15" t="s">
        <v>247</v>
      </c>
      <c r="Q12" s="361" t="s">
        <v>247</v>
      </c>
      <c r="R12" s="3">
        <v>42.4</v>
      </c>
      <c r="S12" s="15"/>
      <c r="T12" s="201"/>
      <c r="U12" s="3">
        <v>70</v>
      </c>
      <c r="V12" s="15">
        <v>8</v>
      </c>
      <c r="W12" s="201"/>
      <c r="X12" s="3">
        <v>70</v>
      </c>
      <c r="Y12" s="15">
        <v>8</v>
      </c>
      <c r="Z12" s="201"/>
      <c r="AA12" s="3">
        <v>70</v>
      </c>
      <c r="AB12" s="15"/>
      <c r="AC12" s="201"/>
      <c r="AD12" s="3"/>
      <c r="AE12" s="15"/>
      <c r="AF12" s="201"/>
      <c r="AG12" s="3"/>
      <c r="AH12" s="15"/>
      <c r="AI12" s="201"/>
      <c r="AJ12" s="3"/>
      <c r="AK12" s="15"/>
      <c r="AL12" s="201"/>
      <c r="AM12" s="3"/>
      <c r="AN12" s="15"/>
    </row>
    <row r="13" spans="1:40" ht="12.75">
      <c r="A13" s="15">
        <v>9</v>
      </c>
      <c r="B13" s="38" t="s">
        <v>130</v>
      </c>
      <c r="C13" s="3">
        <v>68.9</v>
      </c>
      <c r="D13" s="335">
        <v>9</v>
      </c>
      <c r="E13" s="201" t="s">
        <v>375</v>
      </c>
      <c r="F13" s="3">
        <v>68.9</v>
      </c>
      <c r="G13" s="15">
        <v>9</v>
      </c>
      <c r="H13" s="201" t="s">
        <v>177</v>
      </c>
      <c r="I13" s="3">
        <v>68.9</v>
      </c>
      <c r="J13" s="15"/>
      <c r="K13" s="201" t="s">
        <v>137</v>
      </c>
      <c r="L13" s="3">
        <v>66.95</v>
      </c>
      <c r="M13" s="15"/>
      <c r="N13" s="201" t="s">
        <v>244</v>
      </c>
      <c r="O13" s="3">
        <v>42.4</v>
      </c>
      <c r="P13" s="15" t="s">
        <v>248</v>
      </c>
      <c r="Q13" s="361" t="s">
        <v>248</v>
      </c>
      <c r="R13" s="3">
        <v>42.4</v>
      </c>
      <c r="S13" s="15"/>
      <c r="T13" s="201"/>
      <c r="U13" s="3">
        <v>70</v>
      </c>
      <c r="V13" s="15">
        <v>9</v>
      </c>
      <c r="W13" s="201"/>
      <c r="X13" s="3">
        <v>70</v>
      </c>
      <c r="Y13" s="15">
        <v>9</v>
      </c>
      <c r="Z13" s="201"/>
      <c r="AA13" s="3">
        <v>70</v>
      </c>
      <c r="AB13" s="15"/>
      <c r="AC13" s="201"/>
      <c r="AD13" s="3"/>
      <c r="AE13" s="15"/>
      <c r="AF13" s="201"/>
      <c r="AG13" s="3"/>
      <c r="AH13" s="15"/>
      <c r="AI13" s="201"/>
      <c r="AJ13" s="3"/>
      <c r="AK13" s="15"/>
      <c r="AL13" s="201"/>
      <c r="AM13" s="3"/>
      <c r="AN13" s="15"/>
    </row>
    <row r="14" spans="1:40" ht="12.75">
      <c r="A14" s="15">
        <v>10</v>
      </c>
      <c r="B14" s="38" t="s">
        <v>131</v>
      </c>
      <c r="C14" s="3">
        <v>68.9</v>
      </c>
      <c r="D14" s="26" t="s">
        <v>157</v>
      </c>
      <c r="E14" s="201" t="s">
        <v>122</v>
      </c>
      <c r="F14" s="3">
        <v>74.2</v>
      </c>
      <c r="G14" s="15">
        <v>10</v>
      </c>
      <c r="H14" s="201" t="s">
        <v>148</v>
      </c>
      <c r="I14" s="3">
        <v>68.9</v>
      </c>
      <c r="J14" s="15"/>
      <c r="K14" s="201" t="s">
        <v>138</v>
      </c>
      <c r="L14" s="3">
        <v>66.95</v>
      </c>
      <c r="M14" s="15"/>
      <c r="N14" s="201" t="s">
        <v>245</v>
      </c>
      <c r="O14" s="3">
        <v>53</v>
      </c>
      <c r="P14" s="15" t="s">
        <v>245</v>
      </c>
      <c r="Q14" s="361" t="s">
        <v>245</v>
      </c>
      <c r="R14" s="3">
        <v>42.4</v>
      </c>
      <c r="S14" s="15"/>
      <c r="T14" s="201"/>
      <c r="U14" s="3">
        <v>70</v>
      </c>
      <c r="V14" s="15">
        <v>10</v>
      </c>
      <c r="W14" s="201"/>
      <c r="X14" s="3">
        <v>70</v>
      </c>
      <c r="Y14" s="15">
        <v>10</v>
      </c>
      <c r="Z14" s="201"/>
      <c r="AA14" s="3">
        <v>70</v>
      </c>
      <c r="AB14" s="15"/>
      <c r="AC14" s="201"/>
      <c r="AD14" s="3"/>
      <c r="AE14" s="15"/>
      <c r="AF14" s="201"/>
      <c r="AG14" s="3"/>
      <c r="AH14" s="15"/>
      <c r="AI14" s="201"/>
      <c r="AJ14" s="3"/>
      <c r="AK14" s="15"/>
      <c r="AL14" s="201"/>
      <c r="AM14" s="3"/>
      <c r="AN14" s="15"/>
    </row>
    <row r="15" spans="1:40" ht="12.75">
      <c r="A15" s="15">
        <v>11</v>
      </c>
      <c r="B15" s="38" t="s">
        <v>132</v>
      </c>
      <c r="C15" s="3">
        <v>68.9</v>
      </c>
      <c r="D15" s="335">
        <v>11</v>
      </c>
      <c r="E15" s="201" t="s">
        <v>144</v>
      </c>
      <c r="F15" s="3">
        <v>74.2</v>
      </c>
      <c r="G15" s="15">
        <v>11</v>
      </c>
      <c r="H15" s="201" t="s">
        <v>178</v>
      </c>
      <c r="I15" s="3">
        <v>68.9</v>
      </c>
      <c r="J15" s="15"/>
      <c r="K15" s="201" t="s">
        <v>139</v>
      </c>
      <c r="L15" s="3">
        <v>66.95</v>
      </c>
      <c r="M15" s="15"/>
      <c r="N15" s="201" t="s">
        <v>249</v>
      </c>
      <c r="O15" s="3">
        <v>53</v>
      </c>
      <c r="P15" s="15" t="s">
        <v>249</v>
      </c>
      <c r="Q15" s="361" t="s">
        <v>249</v>
      </c>
      <c r="R15" s="3">
        <v>53</v>
      </c>
      <c r="S15" s="15"/>
      <c r="T15" s="201"/>
      <c r="U15" s="3">
        <v>70</v>
      </c>
      <c r="V15" s="15">
        <v>11</v>
      </c>
      <c r="W15" s="201"/>
      <c r="X15" s="3">
        <v>70</v>
      </c>
      <c r="Y15" s="15">
        <v>11</v>
      </c>
      <c r="Z15" s="201"/>
      <c r="AA15" s="3">
        <v>70</v>
      </c>
      <c r="AB15" s="15"/>
      <c r="AC15" s="201"/>
      <c r="AD15" s="3"/>
      <c r="AE15" s="15"/>
      <c r="AF15" s="201"/>
      <c r="AG15" s="3"/>
      <c r="AH15" s="15"/>
      <c r="AI15" s="201"/>
      <c r="AJ15" s="3"/>
      <c r="AK15" s="15"/>
      <c r="AL15" s="201"/>
      <c r="AM15" s="3"/>
      <c r="AN15" s="15"/>
    </row>
    <row r="16" spans="1:40" ht="12.75">
      <c r="A16" s="15" t="s">
        <v>278</v>
      </c>
      <c r="B16" s="38" t="s">
        <v>276</v>
      </c>
      <c r="C16" s="3">
        <v>68.9</v>
      </c>
      <c r="D16" s="335">
        <v>12</v>
      </c>
      <c r="E16" s="201" t="s">
        <v>125</v>
      </c>
      <c r="F16" s="3">
        <v>74.2</v>
      </c>
      <c r="G16" s="15">
        <v>12</v>
      </c>
      <c r="H16" s="38" t="s">
        <v>149</v>
      </c>
      <c r="I16" s="3">
        <v>68.9</v>
      </c>
      <c r="J16" s="15"/>
      <c r="K16" s="201" t="s">
        <v>140</v>
      </c>
      <c r="L16" s="3">
        <v>66.95</v>
      </c>
      <c r="M16" s="15"/>
      <c r="N16" s="201" t="s">
        <v>250</v>
      </c>
      <c r="O16" s="3">
        <v>42.4</v>
      </c>
      <c r="P16" s="15"/>
      <c r="Q16" s="201"/>
      <c r="R16" s="46"/>
      <c r="S16" s="15"/>
      <c r="T16" s="201"/>
      <c r="U16" s="3">
        <v>70</v>
      </c>
      <c r="V16" s="15">
        <v>12</v>
      </c>
      <c r="W16" s="201"/>
      <c r="X16" s="3">
        <v>70</v>
      </c>
      <c r="Y16" s="15">
        <v>12</v>
      </c>
      <c r="Z16" s="201"/>
      <c r="AA16" s="3">
        <v>70</v>
      </c>
      <c r="AB16" s="15"/>
      <c r="AC16" s="201"/>
      <c r="AD16" s="3"/>
      <c r="AE16" s="15"/>
      <c r="AF16" s="201"/>
      <c r="AG16" s="3"/>
      <c r="AH16" s="15"/>
      <c r="AI16" s="201"/>
      <c r="AJ16" s="3"/>
      <c r="AK16" s="15"/>
      <c r="AL16" s="201"/>
      <c r="AM16" s="3"/>
      <c r="AN16" s="15"/>
    </row>
    <row r="17" spans="1:40" ht="12.75">
      <c r="A17" s="15"/>
      <c r="B17" s="38" t="s">
        <v>277</v>
      </c>
      <c r="C17" s="3">
        <v>68.9</v>
      </c>
      <c r="D17" s="335">
        <v>13</v>
      </c>
      <c r="E17" s="201" t="s">
        <v>145</v>
      </c>
      <c r="F17" s="3">
        <v>74.2</v>
      </c>
      <c r="G17" s="15">
        <v>13</v>
      </c>
      <c r="H17" s="201" t="s">
        <v>150</v>
      </c>
      <c r="I17" s="3">
        <v>68.9</v>
      </c>
      <c r="J17" s="15"/>
      <c r="K17" s="201" t="s">
        <v>141</v>
      </c>
      <c r="L17" s="3">
        <v>66.95</v>
      </c>
      <c r="M17" s="15"/>
      <c r="N17" s="201" t="s">
        <v>252</v>
      </c>
      <c r="O17" s="3">
        <v>66.95</v>
      </c>
      <c r="P17" s="15"/>
      <c r="Q17" s="201"/>
      <c r="R17" s="46"/>
      <c r="S17" s="15"/>
      <c r="T17" s="201"/>
      <c r="U17" s="3">
        <v>70</v>
      </c>
      <c r="V17" s="15">
        <v>13</v>
      </c>
      <c r="W17" s="201"/>
      <c r="X17" s="3">
        <v>70</v>
      </c>
      <c r="Y17" s="15">
        <v>13</v>
      </c>
      <c r="Z17" s="201"/>
      <c r="AA17" s="3">
        <v>70</v>
      </c>
      <c r="AB17" s="15"/>
      <c r="AC17" s="201"/>
      <c r="AD17" s="3"/>
      <c r="AE17" s="15"/>
      <c r="AF17" s="201"/>
      <c r="AG17" s="3"/>
      <c r="AH17" s="15"/>
      <c r="AI17" s="201"/>
      <c r="AJ17" s="3"/>
      <c r="AK17" s="15"/>
      <c r="AL17" s="201"/>
      <c r="AM17" s="3"/>
      <c r="AN17" s="15"/>
    </row>
    <row r="18" spans="1:40" ht="12.75">
      <c r="A18" s="15"/>
      <c r="B18" s="38" t="s">
        <v>128</v>
      </c>
      <c r="C18" s="3">
        <v>68.9</v>
      </c>
      <c r="D18" s="335">
        <v>14</v>
      </c>
      <c r="E18" s="201" t="s">
        <v>146</v>
      </c>
      <c r="F18" s="3">
        <v>74.2</v>
      </c>
      <c r="G18" s="15">
        <v>14</v>
      </c>
      <c r="H18" s="201" t="s">
        <v>151</v>
      </c>
      <c r="I18" s="3">
        <v>68.9</v>
      </c>
      <c r="J18" s="15"/>
      <c r="K18" s="201" t="s">
        <v>142</v>
      </c>
      <c r="L18" s="3">
        <v>66.95</v>
      </c>
      <c r="M18" s="15"/>
      <c r="N18" s="201"/>
      <c r="O18" s="3">
        <v>68.9</v>
      </c>
      <c r="P18" s="15">
        <v>14</v>
      </c>
      <c r="Q18" s="201"/>
      <c r="R18" s="3">
        <v>70</v>
      </c>
      <c r="S18" s="15"/>
      <c r="T18" s="201"/>
      <c r="U18" s="3">
        <v>70</v>
      </c>
      <c r="V18" s="15">
        <v>14</v>
      </c>
      <c r="W18" s="201"/>
      <c r="X18" s="3">
        <v>70</v>
      </c>
      <c r="Y18" s="15">
        <v>14</v>
      </c>
      <c r="Z18" s="201"/>
      <c r="AA18" s="3">
        <v>70</v>
      </c>
      <c r="AB18" s="15"/>
      <c r="AC18" s="201"/>
      <c r="AD18" s="3"/>
      <c r="AE18" s="15"/>
      <c r="AF18" s="201"/>
      <c r="AG18" s="3"/>
      <c r="AH18" s="15"/>
      <c r="AI18" s="201"/>
      <c r="AJ18" s="3"/>
      <c r="AK18" s="15"/>
      <c r="AL18" s="201"/>
      <c r="AM18" s="3"/>
      <c r="AN18" s="15"/>
    </row>
    <row r="19" spans="1:40" ht="12.75">
      <c r="A19" s="15"/>
      <c r="B19" s="38" t="s">
        <v>124</v>
      </c>
      <c r="C19" s="3">
        <v>68.9</v>
      </c>
      <c r="D19" s="335">
        <v>15</v>
      </c>
      <c r="E19" s="201" t="s">
        <v>147</v>
      </c>
      <c r="F19" s="3">
        <v>74.2</v>
      </c>
      <c r="G19" s="15">
        <v>15</v>
      </c>
      <c r="H19" s="201" t="s">
        <v>152</v>
      </c>
      <c r="I19" s="3">
        <v>68.9</v>
      </c>
      <c r="J19" s="15"/>
      <c r="K19" s="201" t="s">
        <v>183</v>
      </c>
      <c r="L19" s="3">
        <v>66.95</v>
      </c>
      <c r="M19" s="15"/>
      <c r="N19" s="201"/>
      <c r="O19" s="3">
        <v>68.9</v>
      </c>
      <c r="P19" s="15">
        <v>15</v>
      </c>
      <c r="Q19" s="201"/>
      <c r="R19" s="3">
        <v>70</v>
      </c>
      <c r="S19" s="15"/>
      <c r="T19" s="201"/>
      <c r="U19" s="3">
        <v>70</v>
      </c>
      <c r="V19" s="15">
        <v>15</v>
      </c>
      <c r="W19" s="201"/>
      <c r="X19" s="3">
        <v>70</v>
      </c>
      <c r="Y19" s="15">
        <v>15</v>
      </c>
      <c r="Z19" s="201"/>
      <c r="AA19" s="3">
        <v>70</v>
      </c>
      <c r="AB19" s="15"/>
      <c r="AC19" s="201"/>
      <c r="AD19" s="3"/>
      <c r="AE19" s="15"/>
      <c r="AF19" s="201"/>
      <c r="AG19" s="3"/>
      <c r="AH19" s="15"/>
      <c r="AI19" s="201"/>
      <c r="AJ19" s="3"/>
      <c r="AK19" s="15"/>
      <c r="AL19" s="201"/>
      <c r="AM19" s="3"/>
      <c r="AN19" s="15"/>
    </row>
    <row r="20" spans="1:40" ht="12.75">
      <c r="A20" s="15"/>
      <c r="B20" s="38" t="s">
        <v>144</v>
      </c>
      <c r="C20" s="3">
        <v>68.9</v>
      </c>
      <c r="D20" s="335">
        <v>16</v>
      </c>
      <c r="E20" s="201" t="s">
        <v>130</v>
      </c>
      <c r="F20" s="3">
        <v>74.2</v>
      </c>
      <c r="G20" s="15">
        <v>16</v>
      </c>
      <c r="H20" s="201" t="s">
        <v>153</v>
      </c>
      <c r="I20" s="3">
        <v>68.9</v>
      </c>
      <c r="J20" s="15"/>
      <c r="K20" s="201" t="s">
        <v>252</v>
      </c>
      <c r="L20" s="3">
        <v>66.95</v>
      </c>
      <c r="M20" s="15"/>
      <c r="N20" s="201"/>
      <c r="O20" s="3">
        <v>68.9</v>
      </c>
      <c r="P20" s="15">
        <v>16</v>
      </c>
      <c r="Q20" s="201"/>
      <c r="R20" s="3">
        <v>70</v>
      </c>
      <c r="S20" s="15"/>
      <c r="T20" s="201"/>
      <c r="U20" s="3">
        <v>70</v>
      </c>
      <c r="V20" s="15">
        <v>16</v>
      </c>
      <c r="W20" s="201"/>
      <c r="X20" s="3">
        <v>70</v>
      </c>
      <c r="Y20" s="15">
        <v>16</v>
      </c>
      <c r="Z20" s="201"/>
      <c r="AA20" s="3">
        <v>70</v>
      </c>
      <c r="AB20" s="15"/>
      <c r="AC20" s="201"/>
      <c r="AD20" s="3"/>
      <c r="AE20" s="15"/>
      <c r="AF20" s="201"/>
      <c r="AG20" s="3"/>
      <c r="AH20" s="15"/>
      <c r="AI20" s="201"/>
      <c r="AJ20" s="3"/>
      <c r="AK20" s="15"/>
      <c r="AL20" s="201"/>
      <c r="AM20" s="3"/>
      <c r="AN20" s="15"/>
    </row>
    <row r="21" spans="1:40" ht="12.75">
      <c r="A21" s="15"/>
      <c r="B21" s="38" t="s">
        <v>279</v>
      </c>
      <c r="C21" s="3">
        <v>68.9</v>
      </c>
      <c r="D21" s="335">
        <v>17</v>
      </c>
      <c r="E21" s="201" t="s">
        <v>131</v>
      </c>
      <c r="F21" s="3">
        <v>74.2</v>
      </c>
      <c r="G21" s="15">
        <v>17</v>
      </c>
      <c r="H21" s="201" t="s">
        <v>154</v>
      </c>
      <c r="I21" s="3">
        <v>68.9</v>
      </c>
      <c r="J21" s="15"/>
      <c r="K21" s="201" t="s">
        <v>184</v>
      </c>
      <c r="L21" s="3">
        <v>66.95</v>
      </c>
      <c r="M21" s="15"/>
      <c r="N21" s="201"/>
      <c r="O21" s="3">
        <v>68.9</v>
      </c>
      <c r="P21" s="15">
        <v>17</v>
      </c>
      <c r="Q21" s="201"/>
      <c r="R21" s="3">
        <v>70</v>
      </c>
      <c r="S21" s="15"/>
      <c r="T21" s="201"/>
      <c r="U21" s="3">
        <v>70</v>
      </c>
      <c r="V21" s="15">
        <v>17</v>
      </c>
      <c r="W21" s="201"/>
      <c r="X21" s="3">
        <v>70</v>
      </c>
      <c r="Y21" s="15">
        <v>17</v>
      </c>
      <c r="Z21" s="201"/>
      <c r="AA21" s="3">
        <v>70</v>
      </c>
      <c r="AB21" s="15"/>
      <c r="AC21" s="201"/>
      <c r="AD21" s="3"/>
      <c r="AE21" s="15"/>
      <c r="AF21" s="201"/>
      <c r="AG21" s="3"/>
      <c r="AH21" s="15"/>
      <c r="AI21" s="201"/>
      <c r="AJ21" s="3"/>
      <c r="AK21" s="15"/>
      <c r="AL21" s="201"/>
      <c r="AM21" s="3"/>
      <c r="AN21" s="15"/>
    </row>
    <row r="22" spans="1:40" ht="12.75">
      <c r="A22" s="15"/>
      <c r="B22" s="38" t="s">
        <v>146</v>
      </c>
      <c r="C22" s="3">
        <v>68.9</v>
      </c>
      <c r="D22" s="335">
        <v>18</v>
      </c>
      <c r="E22" s="201" t="s">
        <v>369</v>
      </c>
      <c r="F22" s="3">
        <v>68.9</v>
      </c>
      <c r="G22" s="15">
        <v>18</v>
      </c>
      <c r="H22" s="201" t="s">
        <v>155</v>
      </c>
      <c r="I22" s="3">
        <v>68.9</v>
      </c>
      <c r="J22" s="15"/>
      <c r="K22" s="201" t="s">
        <v>377</v>
      </c>
      <c r="L22" s="3">
        <v>66.95</v>
      </c>
      <c r="M22" s="15"/>
      <c r="N22" s="201"/>
      <c r="O22" s="3">
        <v>68.9</v>
      </c>
      <c r="P22" s="15">
        <v>18</v>
      </c>
      <c r="Q22" s="201"/>
      <c r="R22" s="3">
        <v>70</v>
      </c>
      <c r="S22" s="15"/>
      <c r="T22" s="201"/>
      <c r="U22" s="3">
        <v>70</v>
      </c>
      <c r="V22" s="15">
        <v>18</v>
      </c>
      <c r="W22" s="201"/>
      <c r="X22" s="3">
        <v>70</v>
      </c>
      <c r="Y22" s="15">
        <v>18</v>
      </c>
      <c r="Z22" s="201"/>
      <c r="AA22" s="3">
        <v>70</v>
      </c>
      <c r="AB22" s="15"/>
      <c r="AC22" s="201"/>
      <c r="AD22" s="3"/>
      <c r="AE22" s="15"/>
      <c r="AF22" s="201"/>
      <c r="AG22" s="3"/>
      <c r="AH22" s="15"/>
      <c r="AI22" s="201"/>
      <c r="AJ22" s="3"/>
      <c r="AK22" s="15"/>
      <c r="AL22" s="201"/>
      <c r="AM22" s="3"/>
      <c r="AN22" s="15"/>
    </row>
    <row r="23" spans="1:40" ht="12.75">
      <c r="A23" s="15"/>
      <c r="B23" s="38" t="s">
        <v>280</v>
      </c>
      <c r="C23" s="3">
        <v>68.9</v>
      </c>
      <c r="D23" s="335">
        <v>19</v>
      </c>
      <c r="E23" s="201" t="s">
        <v>148</v>
      </c>
      <c r="F23" s="3">
        <v>74.2</v>
      </c>
      <c r="G23" s="15">
        <v>19</v>
      </c>
      <c r="H23" s="201" t="s">
        <v>179</v>
      </c>
      <c r="I23" s="3">
        <v>68.9</v>
      </c>
      <c r="J23" s="15" t="s">
        <v>143</v>
      </c>
      <c r="K23" s="38" t="s">
        <v>122</v>
      </c>
      <c r="L23" s="3"/>
      <c r="M23" s="15"/>
      <c r="N23" s="201"/>
      <c r="O23" s="3">
        <v>68.9</v>
      </c>
      <c r="P23" s="15">
        <v>19</v>
      </c>
      <c r="Q23" s="201"/>
      <c r="R23" s="3">
        <v>70</v>
      </c>
      <c r="S23" s="15"/>
      <c r="T23" s="201"/>
      <c r="U23" s="3">
        <v>70</v>
      </c>
      <c r="V23" s="15">
        <v>19</v>
      </c>
      <c r="W23" s="201"/>
      <c r="X23" s="3">
        <v>70</v>
      </c>
      <c r="Y23" s="15">
        <v>19</v>
      </c>
      <c r="Z23" s="201"/>
      <c r="AA23" s="3">
        <v>70</v>
      </c>
      <c r="AB23" s="15"/>
      <c r="AC23" s="201"/>
      <c r="AD23" s="3"/>
      <c r="AE23" s="15"/>
      <c r="AF23" s="201"/>
      <c r="AG23" s="3"/>
      <c r="AH23" s="15"/>
      <c r="AI23" s="201"/>
      <c r="AJ23" s="3"/>
      <c r="AK23" s="15"/>
      <c r="AL23" s="201"/>
      <c r="AM23" s="3"/>
      <c r="AN23" s="15"/>
    </row>
    <row r="24" spans="1:40" ht="12.75">
      <c r="A24" s="15"/>
      <c r="B24" s="38" t="s">
        <v>125</v>
      </c>
      <c r="C24" s="3">
        <v>68.9</v>
      </c>
      <c r="D24" s="335">
        <v>20</v>
      </c>
      <c r="E24" s="201" t="s">
        <v>370</v>
      </c>
      <c r="F24" s="3">
        <v>74.2</v>
      </c>
      <c r="G24" s="15">
        <v>20</v>
      </c>
      <c r="H24" s="201" t="s">
        <v>180</v>
      </c>
      <c r="I24" s="3">
        <v>68.9</v>
      </c>
      <c r="J24" s="15"/>
      <c r="K24" s="38" t="s">
        <v>123</v>
      </c>
      <c r="L24" s="3"/>
      <c r="M24" s="15"/>
      <c r="N24" s="201"/>
      <c r="O24" s="3">
        <v>68.9</v>
      </c>
      <c r="P24" s="15">
        <v>20</v>
      </c>
      <c r="Q24" s="201"/>
      <c r="R24" s="3">
        <v>70</v>
      </c>
      <c r="S24" s="15"/>
      <c r="T24" s="201"/>
      <c r="U24" s="3">
        <v>70</v>
      </c>
      <c r="V24" s="15">
        <v>20</v>
      </c>
      <c r="W24" s="201"/>
      <c r="X24" s="3">
        <v>70</v>
      </c>
      <c r="Y24" s="15">
        <v>20</v>
      </c>
      <c r="Z24" s="201"/>
      <c r="AA24" s="3">
        <v>70</v>
      </c>
      <c r="AB24" s="15"/>
      <c r="AC24" s="201"/>
      <c r="AD24" s="3"/>
      <c r="AE24" s="15"/>
      <c r="AF24" s="201"/>
      <c r="AG24" s="3"/>
      <c r="AH24" s="15"/>
      <c r="AI24" s="201"/>
      <c r="AJ24" s="3"/>
      <c r="AK24" s="15"/>
      <c r="AL24" s="201"/>
      <c r="AM24" s="3"/>
      <c r="AN24" s="15"/>
    </row>
    <row r="25" spans="1:40" ht="12.75">
      <c r="A25" s="15"/>
      <c r="B25" s="38" t="s">
        <v>281</v>
      </c>
      <c r="C25" s="3">
        <v>68.9</v>
      </c>
      <c r="D25" s="335">
        <v>21</v>
      </c>
      <c r="E25" s="201" t="s">
        <v>371</v>
      </c>
      <c r="F25" s="3">
        <v>68.9</v>
      </c>
      <c r="G25" s="15">
        <v>21</v>
      </c>
      <c r="H25" s="201" t="s">
        <v>181</v>
      </c>
      <c r="I25" s="3">
        <v>68.9</v>
      </c>
      <c r="J25" s="15"/>
      <c r="K25" s="38" t="s">
        <v>125</v>
      </c>
      <c r="L25" s="3"/>
      <c r="M25" s="15"/>
      <c r="N25" s="201"/>
      <c r="O25" s="3">
        <v>68.9</v>
      </c>
      <c r="P25" s="15">
        <v>21</v>
      </c>
      <c r="Q25" s="201"/>
      <c r="R25" s="3">
        <v>70</v>
      </c>
      <c r="S25" s="15"/>
      <c r="T25" s="201"/>
      <c r="U25" s="3">
        <v>70</v>
      </c>
      <c r="V25" s="15">
        <v>21</v>
      </c>
      <c r="W25" s="201"/>
      <c r="X25" s="3">
        <v>70</v>
      </c>
      <c r="Y25" s="15">
        <v>21</v>
      </c>
      <c r="Z25" s="201"/>
      <c r="AA25" s="3">
        <v>70</v>
      </c>
      <c r="AB25" s="15"/>
      <c r="AC25" s="201"/>
      <c r="AD25" s="3"/>
      <c r="AE25" s="15"/>
      <c r="AF25" s="201"/>
      <c r="AG25" s="3"/>
      <c r="AH25" s="15"/>
      <c r="AI25" s="201"/>
      <c r="AJ25" s="3"/>
      <c r="AK25" s="15"/>
      <c r="AL25" s="201"/>
      <c r="AM25" s="3"/>
      <c r="AN25" s="15"/>
    </row>
    <row r="26" spans="1:40" ht="12.75">
      <c r="A26" s="15"/>
      <c r="B26" s="38" t="s">
        <v>131</v>
      </c>
      <c r="C26" s="3">
        <v>68.9</v>
      </c>
      <c r="D26" s="335">
        <v>22</v>
      </c>
      <c r="E26" s="201" t="s">
        <v>149</v>
      </c>
      <c r="F26" s="3">
        <v>74.2</v>
      </c>
      <c r="G26" s="15" t="s">
        <v>182</v>
      </c>
      <c r="H26" s="201" t="s">
        <v>135</v>
      </c>
      <c r="I26" s="3">
        <v>68.9</v>
      </c>
      <c r="J26" s="15"/>
      <c r="K26" s="201" t="s">
        <v>145</v>
      </c>
      <c r="L26" s="3"/>
      <c r="M26" s="15"/>
      <c r="N26" s="201"/>
      <c r="O26" s="3">
        <v>68.9</v>
      </c>
      <c r="P26" s="15">
        <v>22</v>
      </c>
      <c r="Q26" s="201"/>
      <c r="R26" s="3">
        <v>70</v>
      </c>
      <c r="S26" s="15"/>
      <c r="T26" s="201"/>
      <c r="U26" s="3">
        <v>70</v>
      </c>
      <c r="V26" s="15">
        <v>22</v>
      </c>
      <c r="W26" s="201"/>
      <c r="X26" s="3">
        <v>70</v>
      </c>
      <c r="Y26" s="15">
        <v>22</v>
      </c>
      <c r="Z26" s="201"/>
      <c r="AA26" s="3">
        <v>70</v>
      </c>
      <c r="AB26" s="15"/>
      <c r="AC26" s="201"/>
      <c r="AD26" s="3"/>
      <c r="AE26" s="15"/>
      <c r="AF26" s="201"/>
      <c r="AG26" s="3"/>
      <c r="AH26" s="15"/>
      <c r="AI26" s="201"/>
      <c r="AJ26" s="3"/>
      <c r="AK26" s="15"/>
      <c r="AL26" s="201"/>
      <c r="AM26" s="3"/>
      <c r="AN26" s="15"/>
    </row>
    <row r="27" spans="1:40" ht="12.75">
      <c r="A27" s="15"/>
      <c r="B27" s="38" t="s">
        <v>282</v>
      </c>
      <c r="C27" s="3">
        <v>68.9</v>
      </c>
      <c r="D27" s="335">
        <v>23</v>
      </c>
      <c r="E27" s="201" t="s">
        <v>150</v>
      </c>
      <c r="F27" s="3">
        <v>74.2</v>
      </c>
      <c r="G27" s="15">
        <v>23</v>
      </c>
      <c r="H27" s="201" t="s">
        <v>136</v>
      </c>
      <c r="I27" s="3">
        <v>68.9</v>
      </c>
      <c r="J27" s="15"/>
      <c r="K27" s="201" t="s">
        <v>146</v>
      </c>
      <c r="L27" s="3"/>
      <c r="M27" s="15"/>
      <c r="N27" s="201"/>
      <c r="O27" s="3">
        <v>68.9</v>
      </c>
      <c r="P27" s="15">
        <v>23</v>
      </c>
      <c r="Q27" s="201"/>
      <c r="R27" s="3">
        <v>70</v>
      </c>
      <c r="S27" s="15"/>
      <c r="T27" s="201"/>
      <c r="U27" s="3">
        <v>70</v>
      </c>
      <c r="V27" s="15">
        <v>23</v>
      </c>
      <c r="W27" s="201"/>
      <c r="X27" s="3">
        <v>70</v>
      </c>
      <c r="Y27" s="15">
        <v>23</v>
      </c>
      <c r="Z27" s="201"/>
      <c r="AA27" s="3">
        <v>70</v>
      </c>
      <c r="AB27" s="15"/>
      <c r="AC27" s="201"/>
      <c r="AD27" s="3"/>
      <c r="AE27" s="15"/>
      <c r="AF27" s="201"/>
      <c r="AG27" s="3"/>
      <c r="AH27" s="15"/>
      <c r="AI27" s="201"/>
      <c r="AJ27" s="3"/>
      <c r="AK27" s="15"/>
      <c r="AL27" s="201"/>
      <c r="AM27" s="3"/>
      <c r="AN27" s="15"/>
    </row>
    <row r="28" spans="1:40" ht="12.75">
      <c r="A28" s="15"/>
      <c r="B28" s="38" t="s">
        <v>283</v>
      </c>
      <c r="C28" s="3">
        <v>68.9</v>
      </c>
      <c r="D28" s="335">
        <v>24</v>
      </c>
      <c r="E28" s="201" t="s">
        <v>151</v>
      </c>
      <c r="F28" s="3">
        <v>74.2</v>
      </c>
      <c r="G28" s="15">
        <v>24</v>
      </c>
      <c r="H28" s="201" t="s">
        <v>137</v>
      </c>
      <c r="I28" s="3">
        <v>74.2</v>
      </c>
      <c r="J28" s="15"/>
      <c r="K28" s="201" t="s">
        <v>147</v>
      </c>
      <c r="L28" s="3"/>
      <c r="M28" s="15"/>
      <c r="N28" s="201"/>
      <c r="O28" s="3">
        <v>74.2</v>
      </c>
      <c r="P28" s="15">
        <v>24</v>
      </c>
      <c r="Q28" s="201"/>
      <c r="R28" s="3">
        <v>70</v>
      </c>
      <c r="S28" s="15"/>
      <c r="T28" s="201"/>
      <c r="U28" s="3">
        <v>70</v>
      </c>
      <c r="V28" s="15">
        <v>24</v>
      </c>
      <c r="W28" s="201"/>
      <c r="X28" s="3">
        <v>70</v>
      </c>
      <c r="Y28" s="15">
        <v>24</v>
      </c>
      <c r="Z28" s="201"/>
      <c r="AA28" s="3">
        <v>70</v>
      </c>
      <c r="AB28" s="15"/>
      <c r="AC28" s="201"/>
      <c r="AD28" s="3"/>
      <c r="AE28" s="15"/>
      <c r="AF28" s="201"/>
      <c r="AG28" s="3"/>
      <c r="AH28" s="15"/>
      <c r="AI28" s="201"/>
      <c r="AJ28" s="3"/>
      <c r="AK28" s="15"/>
      <c r="AL28" s="201"/>
      <c r="AM28" s="3"/>
      <c r="AN28" s="15"/>
    </row>
    <row r="29" spans="1:40" ht="12.75">
      <c r="A29" s="15"/>
      <c r="B29" s="38"/>
      <c r="D29" s="335">
        <v>25</v>
      </c>
      <c r="E29" s="201" t="s">
        <v>152</v>
      </c>
      <c r="F29" s="3">
        <v>74.2</v>
      </c>
      <c r="G29" s="15">
        <v>25</v>
      </c>
      <c r="H29" s="201" t="s">
        <v>138</v>
      </c>
      <c r="I29" s="3">
        <v>68.96</v>
      </c>
      <c r="J29" s="15"/>
      <c r="K29" s="201" t="s">
        <v>176</v>
      </c>
      <c r="L29" s="3"/>
      <c r="M29" s="15"/>
      <c r="N29" s="201"/>
      <c r="O29" s="3">
        <v>68.96</v>
      </c>
      <c r="P29" s="15">
        <v>25</v>
      </c>
      <c r="Q29" s="201"/>
      <c r="R29" s="3">
        <v>70</v>
      </c>
      <c r="S29" s="15"/>
      <c r="T29" s="201"/>
      <c r="U29" s="3">
        <v>70</v>
      </c>
      <c r="V29" s="15">
        <v>25</v>
      </c>
      <c r="W29" s="201"/>
      <c r="X29" s="3">
        <v>70</v>
      </c>
      <c r="Y29" s="15">
        <v>25</v>
      </c>
      <c r="Z29" s="201"/>
      <c r="AA29" s="3">
        <v>70</v>
      </c>
      <c r="AB29" s="15"/>
      <c r="AC29" s="201"/>
      <c r="AD29" s="3"/>
      <c r="AE29" s="15"/>
      <c r="AF29" s="201"/>
      <c r="AG29" s="3"/>
      <c r="AH29" s="15"/>
      <c r="AI29" s="201"/>
      <c r="AJ29" s="3"/>
      <c r="AK29" s="15"/>
      <c r="AL29" s="201"/>
      <c r="AM29" s="3"/>
      <c r="AN29" s="15"/>
    </row>
    <row r="30" spans="1:40" ht="12.75">
      <c r="A30" s="15"/>
      <c r="B30" s="38"/>
      <c r="D30" s="335">
        <v>26</v>
      </c>
      <c r="E30" s="201" t="s">
        <v>153</v>
      </c>
      <c r="F30" s="3">
        <v>74.2</v>
      </c>
      <c r="G30" s="15">
        <v>26</v>
      </c>
      <c r="H30" s="201" t="s">
        <v>139</v>
      </c>
      <c r="I30" s="3">
        <v>74.2</v>
      </c>
      <c r="J30" s="15"/>
      <c r="K30" s="201" t="s">
        <v>131</v>
      </c>
      <c r="L30" s="3"/>
      <c r="M30" s="15"/>
      <c r="N30" s="201"/>
      <c r="O30" s="3">
        <v>74.2</v>
      </c>
      <c r="P30" s="15">
        <v>26</v>
      </c>
      <c r="Q30" s="201"/>
      <c r="R30" s="3">
        <v>70</v>
      </c>
      <c r="S30" s="15"/>
      <c r="T30" s="201"/>
      <c r="U30" s="3">
        <v>70</v>
      </c>
      <c r="V30" s="15">
        <v>26</v>
      </c>
      <c r="W30" s="201"/>
      <c r="X30" s="3">
        <v>70</v>
      </c>
      <c r="Y30" s="15">
        <v>26</v>
      </c>
      <c r="Z30" s="201"/>
      <c r="AA30" s="3">
        <v>70</v>
      </c>
      <c r="AB30" s="15"/>
      <c r="AC30" s="201"/>
      <c r="AD30" s="3"/>
      <c r="AE30" s="15"/>
      <c r="AF30" s="201"/>
      <c r="AG30" s="3"/>
      <c r="AH30" s="15"/>
      <c r="AI30" s="201"/>
      <c r="AJ30" s="3"/>
      <c r="AK30" s="15"/>
      <c r="AL30" s="201"/>
      <c r="AM30" s="3"/>
      <c r="AN30" s="15"/>
    </row>
    <row r="31" spans="1:40" ht="12.75">
      <c r="A31" s="15"/>
      <c r="B31" s="38"/>
      <c r="D31" s="335">
        <v>27</v>
      </c>
      <c r="E31" s="201" t="s">
        <v>154</v>
      </c>
      <c r="F31" s="3">
        <v>74.2</v>
      </c>
      <c r="G31" s="15">
        <v>27</v>
      </c>
      <c r="H31" s="201" t="s">
        <v>140</v>
      </c>
      <c r="I31" s="3">
        <v>74.2</v>
      </c>
      <c r="J31" s="15"/>
      <c r="K31" s="201" t="s">
        <v>177</v>
      </c>
      <c r="L31" s="3"/>
      <c r="M31" s="15"/>
      <c r="N31" s="201"/>
      <c r="O31" s="3">
        <v>74.2</v>
      </c>
      <c r="P31" s="15">
        <v>27</v>
      </c>
      <c r="Q31" s="201"/>
      <c r="R31" s="3">
        <v>70</v>
      </c>
      <c r="S31" s="15"/>
      <c r="T31" s="201"/>
      <c r="U31" s="3">
        <v>70</v>
      </c>
      <c r="V31" s="15">
        <v>27</v>
      </c>
      <c r="W31" s="201"/>
      <c r="X31" s="3">
        <v>70</v>
      </c>
      <c r="Y31" s="15">
        <v>27</v>
      </c>
      <c r="Z31" s="201"/>
      <c r="AA31" s="3">
        <v>70</v>
      </c>
      <c r="AB31" s="15"/>
      <c r="AC31" s="201"/>
      <c r="AD31" s="3"/>
      <c r="AE31" s="15"/>
      <c r="AF31" s="201"/>
      <c r="AG31" s="3"/>
      <c r="AH31" s="15"/>
      <c r="AI31" s="201"/>
      <c r="AJ31" s="3"/>
      <c r="AK31" s="15"/>
      <c r="AL31" s="201"/>
      <c r="AM31" s="3"/>
      <c r="AN31" s="15"/>
    </row>
    <row r="32" spans="1:40" ht="12.75">
      <c r="A32" s="15"/>
      <c r="B32" s="38"/>
      <c r="D32" s="335">
        <v>28</v>
      </c>
      <c r="E32" s="201" t="s">
        <v>155</v>
      </c>
      <c r="F32" s="3">
        <v>74.2</v>
      </c>
      <c r="G32" s="15">
        <v>28</v>
      </c>
      <c r="H32" s="201" t="s">
        <v>141</v>
      </c>
      <c r="I32" s="3">
        <v>74.2</v>
      </c>
      <c r="J32" s="15"/>
      <c r="K32" s="201" t="s">
        <v>148</v>
      </c>
      <c r="L32" s="3"/>
      <c r="M32" s="15"/>
      <c r="N32" s="201"/>
      <c r="O32" s="3">
        <v>74.2</v>
      </c>
      <c r="P32" s="15">
        <v>28</v>
      </c>
      <c r="Q32" s="201"/>
      <c r="R32" s="3">
        <v>70</v>
      </c>
      <c r="S32" s="15"/>
      <c r="T32" s="201"/>
      <c r="U32" s="3">
        <v>70</v>
      </c>
      <c r="V32" s="15">
        <v>28</v>
      </c>
      <c r="W32" s="201"/>
      <c r="X32" s="3">
        <v>70</v>
      </c>
      <c r="Y32" s="15">
        <v>28</v>
      </c>
      <c r="Z32" s="201"/>
      <c r="AA32" s="3">
        <v>70</v>
      </c>
      <c r="AB32" s="15"/>
      <c r="AC32" s="201"/>
      <c r="AD32" s="3"/>
      <c r="AE32" s="15"/>
      <c r="AF32" s="201"/>
      <c r="AG32" s="3"/>
      <c r="AH32" s="15"/>
      <c r="AI32" s="201"/>
      <c r="AJ32" s="3"/>
      <c r="AK32" s="15"/>
      <c r="AL32" s="201"/>
      <c r="AM32" s="3"/>
      <c r="AN32" s="15"/>
    </row>
    <row r="33" spans="1:40" ht="12.75">
      <c r="A33" s="15"/>
      <c r="B33" s="38"/>
      <c r="D33" s="15"/>
      <c r="E33" s="201" t="s">
        <v>372</v>
      </c>
      <c r="F33" s="3">
        <v>74.2</v>
      </c>
      <c r="G33" s="15">
        <v>29</v>
      </c>
      <c r="H33" s="201" t="s">
        <v>142</v>
      </c>
      <c r="I33" s="3">
        <v>74.2</v>
      </c>
      <c r="J33" s="15"/>
      <c r="K33" s="201" t="s">
        <v>178</v>
      </c>
      <c r="L33" s="3"/>
      <c r="M33" s="15"/>
      <c r="N33" s="201"/>
      <c r="O33" s="3">
        <v>74.2</v>
      </c>
      <c r="P33" s="15">
        <v>29</v>
      </c>
      <c r="Q33" s="201"/>
      <c r="R33" s="3">
        <v>70</v>
      </c>
      <c r="S33" s="15"/>
      <c r="T33" s="201"/>
      <c r="U33" s="3">
        <v>70</v>
      </c>
      <c r="V33" s="15">
        <v>29</v>
      </c>
      <c r="W33" s="201"/>
      <c r="X33" s="3">
        <v>70</v>
      </c>
      <c r="Y33" s="15">
        <v>29</v>
      </c>
      <c r="Z33" s="201"/>
      <c r="AA33" s="3">
        <v>70</v>
      </c>
      <c r="AB33" s="15"/>
      <c r="AC33" s="201"/>
      <c r="AD33" s="3"/>
      <c r="AE33" s="15"/>
      <c r="AF33" s="201"/>
      <c r="AG33" s="3"/>
      <c r="AH33" s="15"/>
      <c r="AI33" s="201"/>
      <c r="AJ33" s="3"/>
      <c r="AK33" s="15"/>
      <c r="AL33" s="201"/>
      <c r="AM33" s="3"/>
      <c r="AN33" s="15"/>
    </row>
    <row r="34" spans="1:40" ht="12.75">
      <c r="A34" s="15"/>
      <c r="B34" s="38"/>
      <c r="D34" s="15"/>
      <c r="E34" s="201" t="s">
        <v>373</v>
      </c>
      <c r="F34" s="3">
        <v>66.95</v>
      </c>
      <c r="G34" s="15">
        <v>30</v>
      </c>
      <c r="H34" s="201" t="s">
        <v>183</v>
      </c>
      <c r="I34" s="3">
        <v>74.2</v>
      </c>
      <c r="J34" s="15"/>
      <c r="K34" s="38" t="s">
        <v>149</v>
      </c>
      <c r="L34" s="3"/>
      <c r="M34" s="15"/>
      <c r="N34" s="201"/>
      <c r="O34" s="3">
        <v>74.2</v>
      </c>
      <c r="P34" s="15">
        <v>30</v>
      </c>
      <c r="Q34" s="201"/>
      <c r="R34" s="3">
        <v>70</v>
      </c>
      <c r="S34" s="15"/>
      <c r="T34" s="201"/>
      <c r="U34" s="3">
        <v>70</v>
      </c>
      <c r="V34" s="15">
        <v>30</v>
      </c>
      <c r="W34" s="201"/>
      <c r="X34" s="3">
        <v>70</v>
      </c>
      <c r="Y34" s="15">
        <v>30</v>
      </c>
      <c r="Z34" s="201"/>
      <c r="AA34" s="3">
        <v>70</v>
      </c>
      <c r="AB34" s="15"/>
      <c r="AC34" s="201"/>
      <c r="AD34" s="3"/>
      <c r="AE34" s="15"/>
      <c r="AF34" s="201"/>
      <c r="AG34" s="3"/>
      <c r="AH34" s="15"/>
      <c r="AI34" s="201"/>
      <c r="AJ34" s="3"/>
      <c r="AK34" s="15"/>
      <c r="AL34" s="201"/>
      <c r="AM34" s="3"/>
      <c r="AN34" s="15"/>
    </row>
    <row r="35" spans="1:40" ht="12.75">
      <c r="A35" s="15"/>
      <c r="B35" s="38"/>
      <c r="D35" s="15"/>
      <c r="E35" s="201" t="s">
        <v>374</v>
      </c>
      <c r="F35" s="3">
        <v>66.95</v>
      </c>
      <c r="G35" s="15">
        <v>31</v>
      </c>
      <c r="H35" s="201" t="s">
        <v>184</v>
      </c>
      <c r="I35" s="3">
        <v>74.2</v>
      </c>
      <c r="J35" s="15"/>
      <c r="K35" s="201" t="s">
        <v>150</v>
      </c>
      <c r="L35" s="3"/>
      <c r="M35" s="15"/>
      <c r="N35" s="201"/>
      <c r="O35" s="3">
        <v>74.2</v>
      </c>
      <c r="P35" s="15">
        <v>31</v>
      </c>
      <c r="Q35" s="201"/>
      <c r="R35" s="3">
        <v>70</v>
      </c>
      <c r="S35" s="15"/>
      <c r="T35" s="201"/>
      <c r="U35" s="3">
        <v>70</v>
      </c>
      <c r="V35" s="15">
        <v>31</v>
      </c>
      <c r="W35" s="201"/>
      <c r="X35" s="3">
        <v>70</v>
      </c>
      <c r="Y35" s="15">
        <v>31</v>
      </c>
      <c r="Z35" s="201"/>
      <c r="AA35" s="3">
        <v>70</v>
      </c>
      <c r="AB35" s="15"/>
      <c r="AC35" s="201"/>
      <c r="AD35" s="3"/>
      <c r="AE35" s="15"/>
      <c r="AF35" s="201"/>
      <c r="AG35" s="3"/>
      <c r="AH35" s="15"/>
      <c r="AI35" s="201"/>
      <c r="AJ35" s="3"/>
      <c r="AK35" s="15"/>
      <c r="AL35" s="201"/>
      <c r="AM35" s="3"/>
      <c r="AN35" s="15"/>
    </row>
    <row r="36" spans="1:40" ht="12.75">
      <c r="A36" s="15"/>
      <c r="B36" s="38"/>
      <c r="D36" s="15"/>
      <c r="E36" s="201" t="s">
        <v>132</v>
      </c>
      <c r="F36" s="3">
        <v>66.95</v>
      </c>
      <c r="G36" s="15">
        <v>32</v>
      </c>
      <c r="H36" s="201" t="s">
        <v>185</v>
      </c>
      <c r="I36" s="3">
        <v>68.9</v>
      </c>
      <c r="J36" s="15"/>
      <c r="K36" s="201" t="s">
        <v>151</v>
      </c>
      <c r="L36" s="3"/>
      <c r="M36" s="15"/>
      <c r="N36" s="201"/>
      <c r="O36" s="3">
        <v>68.9</v>
      </c>
      <c r="P36" s="15">
        <v>32</v>
      </c>
      <c r="Q36" s="201"/>
      <c r="R36" s="3">
        <v>70</v>
      </c>
      <c r="S36" s="15"/>
      <c r="T36" s="201"/>
      <c r="U36" s="3">
        <v>70</v>
      </c>
      <c r="V36" s="15">
        <v>32</v>
      </c>
      <c r="W36" s="201"/>
      <c r="X36" s="3">
        <v>70</v>
      </c>
      <c r="Y36" s="15">
        <v>32</v>
      </c>
      <c r="Z36" s="201"/>
      <c r="AA36" s="3">
        <v>70</v>
      </c>
      <c r="AB36" s="15"/>
      <c r="AC36" s="201"/>
      <c r="AD36" s="3"/>
      <c r="AE36" s="15"/>
      <c r="AF36" s="201"/>
      <c r="AG36" s="3"/>
      <c r="AH36" s="15"/>
      <c r="AI36" s="201"/>
      <c r="AJ36" s="3"/>
      <c r="AK36" s="15"/>
      <c r="AL36" s="201"/>
      <c r="AM36" s="3"/>
      <c r="AN36" s="15"/>
    </row>
    <row r="37" spans="1:40" ht="12.75">
      <c r="A37" s="15"/>
      <c r="B37" s="38"/>
      <c r="D37" s="15"/>
      <c r="E37" s="201"/>
      <c r="F37" s="3"/>
      <c r="G37" s="15">
        <v>33</v>
      </c>
      <c r="H37" s="201" t="s">
        <v>192</v>
      </c>
      <c r="I37" s="3">
        <v>58.3</v>
      </c>
      <c r="J37" s="15"/>
      <c r="K37" s="201" t="s">
        <v>152</v>
      </c>
      <c r="L37" s="3"/>
      <c r="M37" s="15"/>
      <c r="N37" s="201"/>
      <c r="O37" s="3"/>
      <c r="P37" s="15"/>
      <c r="Q37" s="201"/>
      <c r="R37" s="3">
        <v>70</v>
      </c>
      <c r="S37" s="15"/>
      <c r="T37" s="201"/>
      <c r="U37" s="3">
        <v>70</v>
      </c>
      <c r="V37" s="15">
        <v>33</v>
      </c>
      <c r="W37" s="201"/>
      <c r="X37" s="3">
        <v>70</v>
      </c>
      <c r="Y37" s="15">
        <v>33</v>
      </c>
      <c r="Z37" s="201"/>
      <c r="AA37" s="3">
        <v>70</v>
      </c>
      <c r="AB37" s="15"/>
      <c r="AC37" s="201"/>
      <c r="AD37" s="3"/>
      <c r="AE37" s="15"/>
      <c r="AF37" s="201"/>
      <c r="AG37" s="3"/>
      <c r="AH37" s="15"/>
      <c r="AI37" s="201"/>
      <c r="AJ37" s="3"/>
      <c r="AK37" s="15"/>
      <c r="AL37" s="201"/>
      <c r="AM37" s="3"/>
      <c r="AN37" s="15"/>
    </row>
    <row r="38" spans="1:40" ht="12.75">
      <c r="A38" s="15"/>
      <c r="B38" s="38"/>
      <c r="D38" s="15"/>
      <c r="E38" s="201"/>
      <c r="F38" s="3"/>
      <c r="G38" s="15">
        <v>34</v>
      </c>
      <c r="H38" s="201" t="s">
        <v>252</v>
      </c>
      <c r="I38" s="3">
        <v>66.95</v>
      </c>
      <c r="J38" s="15"/>
      <c r="K38" s="201" t="s">
        <v>153</v>
      </c>
      <c r="L38" s="3"/>
      <c r="M38" s="15"/>
      <c r="N38" s="201"/>
      <c r="O38" s="3"/>
      <c r="P38" s="15"/>
      <c r="Q38" s="201"/>
      <c r="R38" s="3">
        <v>70</v>
      </c>
      <c r="S38" s="15"/>
      <c r="T38" s="201"/>
      <c r="U38" s="3">
        <v>70</v>
      </c>
      <c r="V38" s="15">
        <v>34</v>
      </c>
      <c r="W38" s="201"/>
      <c r="X38" s="3">
        <v>70</v>
      </c>
      <c r="Y38" s="15">
        <v>34</v>
      </c>
      <c r="Z38" s="201"/>
      <c r="AA38" s="3">
        <v>70</v>
      </c>
      <c r="AB38" s="15"/>
      <c r="AC38" s="201"/>
      <c r="AD38" s="3"/>
      <c r="AE38" s="15"/>
      <c r="AF38" s="201"/>
      <c r="AG38" s="3"/>
      <c r="AH38" s="15"/>
      <c r="AI38" s="201"/>
      <c r="AJ38" s="3"/>
      <c r="AK38" s="15"/>
      <c r="AL38" s="201"/>
      <c r="AM38" s="3"/>
      <c r="AN38" s="15"/>
    </row>
    <row r="39" spans="1:40" ht="12.75">
      <c r="A39" s="15"/>
      <c r="B39" s="38"/>
      <c r="D39" s="15"/>
      <c r="E39" s="201"/>
      <c r="F39" s="3"/>
      <c r="G39" s="15">
        <v>35</v>
      </c>
      <c r="H39" s="201"/>
      <c r="I39" s="3">
        <v>66.95</v>
      </c>
      <c r="J39" s="15"/>
      <c r="K39" s="201" t="s">
        <v>154</v>
      </c>
      <c r="L39" s="3"/>
      <c r="M39" s="15"/>
      <c r="N39" s="201"/>
      <c r="O39" s="3"/>
      <c r="P39" s="15"/>
      <c r="Q39" s="201"/>
      <c r="R39" s="3">
        <v>70</v>
      </c>
      <c r="S39" s="15"/>
      <c r="T39" s="201"/>
      <c r="U39" s="3">
        <v>70</v>
      </c>
      <c r="V39" s="15">
        <v>35</v>
      </c>
      <c r="W39" s="201"/>
      <c r="X39" s="3">
        <v>70</v>
      </c>
      <c r="Y39" s="15">
        <v>35</v>
      </c>
      <c r="Z39" s="201"/>
      <c r="AA39" s="3">
        <v>70</v>
      </c>
      <c r="AB39" s="15"/>
      <c r="AC39" s="201"/>
      <c r="AD39" s="3"/>
      <c r="AE39" s="15"/>
      <c r="AF39" s="201"/>
      <c r="AG39" s="3"/>
      <c r="AH39" s="15"/>
      <c r="AI39" s="201"/>
      <c r="AJ39" s="3"/>
      <c r="AK39" s="15"/>
      <c r="AL39" s="201"/>
      <c r="AM39" s="3"/>
      <c r="AN39" s="15"/>
    </row>
    <row r="40" spans="1:40" ht="12.75">
      <c r="A40" s="15"/>
      <c r="B40" s="38"/>
      <c r="D40" s="15"/>
      <c r="E40" s="201"/>
      <c r="F40" s="3"/>
      <c r="G40" s="15">
        <v>36</v>
      </c>
      <c r="H40" s="201"/>
      <c r="I40" s="3">
        <v>66.95</v>
      </c>
      <c r="J40" s="15"/>
      <c r="K40" s="201" t="s">
        <v>155</v>
      </c>
      <c r="L40" s="3"/>
      <c r="M40" s="15"/>
      <c r="N40" s="201"/>
      <c r="O40" s="3"/>
      <c r="P40" s="15"/>
      <c r="Q40" s="201"/>
      <c r="R40" s="3">
        <v>70</v>
      </c>
      <c r="S40" s="15"/>
      <c r="T40" s="201"/>
      <c r="U40" s="3">
        <v>70</v>
      </c>
      <c r="V40" s="15">
        <v>36</v>
      </c>
      <c r="W40" s="201"/>
      <c r="X40" s="3">
        <v>70</v>
      </c>
      <c r="Y40" s="15">
        <v>36</v>
      </c>
      <c r="Z40" s="201"/>
      <c r="AA40" s="3">
        <v>70</v>
      </c>
      <c r="AB40" s="15"/>
      <c r="AC40" s="201"/>
      <c r="AD40" s="3"/>
      <c r="AE40" s="15"/>
      <c r="AF40" s="201"/>
      <c r="AG40" s="3"/>
      <c r="AH40" s="15"/>
      <c r="AI40" s="201"/>
      <c r="AJ40" s="3"/>
      <c r="AK40" s="15"/>
      <c r="AL40" s="201"/>
      <c r="AM40" s="3"/>
      <c r="AN40" s="15"/>
    </row>
    <row r="41" spans="1:40" ht="12.75">
      <c r="A41" s="15"/>
      <c r="B41" s="38"/>
      <c r="D41" s="15"/>
      <c r="E41" s="201"/>
      <c r="F41" s="3"/>
      <c r="G41" s="15">
        <v>37</v>
      </c>
      <c r="H41" s="201"/>
      <c r="I41" s="3">
        <v>66.95</v>
      </c>
      <c r="J41" s="15"/>
      <c r="K41" s="201" t="s">
        <v>179</v>
      </c>
      <c r="L41" s="3"/>
      <c r="M41" s="15"/>
      <c r="N41" s="201"/>
      <c r="O41" s="3"/>
      <c r="P41" s="15"/>
      <c r="Q41" s="201"/>
      <c r="R41" s="3">
        <v>70</v>
      </c>
      <c r="S41" s="15"/>
      <c r="T41" s="201"/>
      <c r="U41" s="3">
        <v>70</v>
      </c>
      <c r="V41" s="15">
        <v>37</v>
      </c>
      <c r="W41" s="201"/>
      <c r="X41" s="3">
        <v>70</v>
      </c>
      <c r="Y41" s="15">
        <v>37</v>
      </c>
      <c r="Z41" s="201"/>
      <c r="AA41" s="3">
        <v>70</v>
      </c>
      <c r="AB41" s="15"/>
      <c r="AC41" s="201"/>
      <c r="AD41" s="3"/>
      <c r="AE41" s="15"/>
      <c r="AF41" s="201"/>
      <c r="AG41" s="3"/>
      <c r="AH41" s="15"/>
      <c r="AI41" s="201"/>
      <c r="AJ41" s="3"/>
      <c r="AK41" s="15"/>
      <c r="AL41" s="201"/>
      <c r="AM41" s="3"/>
      <c r="AN41" s="15"/>
    </row>
    <row r="42" spans="1:40" ht="12.75">
      <c r="A42" s="15"/>
      <c r="B42" s="38"/>
      <c r="D42" s="15"/>
      <c r="E42" s="201"/>
      <c r="F42" s="3"/>
      <c r="G42" s="15">
        <v>38</v>
      </c>
      <c r="H42" s="201"/>
      <c r="I42" s="3">
        <v>66.95</v>
      </c>
      <c r="J42" s="15"/>
      <c r="K42" s="201" t="s">
        <v>180</v>
      </c>
      <c r="L42" s="3"/>
      <c r="M42" s="15"/>
      <c r="N42" s="201"/>
      <c r="O42" s="3"/>
      <c r="P42" s="15"/>
      <c r="Q42" s="201"/>
      <c r="R42" s="3">
        <v>70</v>
      </c>
      <c r="S42" s="15"/>
      <c r="T42" s="201"/>
      <c r="U42" s="3">
        <v>70</v>
      </c>
      <c r="V42" s="15">
        <v>38</v>
      </c>
      <c r="W42" s="201"/>
      <c r="X42" s="3">
        <v>70</v>
      </c>
      <c r="Y42" s="15">
        <v>38</v>
      </c>
      <c r="Z42" s="201"/>
      <c r="AA42" s="3">
        <v>70</v>
      </c>
      <c r="AB42" s="15"/>
      <c r="AC42" s="201"/>
      <c r="AD42" s="3"/>
      <c r="AE42" s="15"/>
      <c r="AF42" s="201"/>
      <c r="AG42" s="3"/>
      <c r="AH42" s="15"/>
      <c r="AI42" s="201"/>
      <c r="AJ42" s="3"/>
      <c r="AK42" s="15"/>
      <c r="AL42" s="201"/>
      <c r="AM42" s="3"/>
      <c r="AN42" s="15"/>
    </row>
    <row r="43" spans="1:40" ht="12.75">
      <c r="A43" s="15"/>
      <c r="B43" s="38"/>
      <c r="D43" s="15"/>
      <c r="E43" s="201"/>
      <c r="F43" s="3"/>
      <c r="G43" s="15">
        <v>39</v>
      </c>
      <c r="H43" s="201"/>
      <c r="I43" s="3">
        <v>66.95</v>
      </c>
      <c r="J43" s="15"/>
      <c r="K43" s="201" t="s">
        <v>181</v>
      </c>
      <c r="L43" s="3"/>
      <c r="M43" s="15"/>
      <c r="N43" s="201"/>
      <c r="O43" s="3"/>
      <c r="P43" s="15"/>
      <c r="Q43" s="201"/>
      <c r="R43" s="3">
        <v>70</v>
      </c>
      <c r="S43" s="15"/>
      <c r="T43" s="201"/>
      <c r="U43" s="3">
        <v>70</v>
      </c>
      <c r="V43" s="15">
        <v>39</v>
      </c>
      <c r="W43" s="201"/>
      <c r="X43" s="3">
        <v>70</v>
      </c>
      <c r="Y43" s="15">
        <v>39</v>
      </c>
      <c r="Z43" s="201"/>
      <c r="AA43" s="3">
        <v>70</v>
      </c>
      <c r="AB43" s="15"/>
      <c r="AC43" s="201"/>
      <c r="AD43" s="3"/>
      <c r="AE43" s="15"/>
      <c r="AF43" s="201"/>
      <c r="AG43" s="3"/>
      <c r="AH43" s="15"/>
      <c r="AI43" s="201"/>
      <c r="AJ43" s="3"/>
      <c r="AK43" s="15"/>
      <c r="AL43" s="201"/>
      <c r="AM43" s="3"/>
      <c r="AN43" s="15"/>
    </row>
    <row r="44" spans="1:40" ht="12.75">
      <c r="A44" s="15"/>
      <c r="B44" s="38"/>
      <c r="D44" s="15"/>
      <c r="E44" s="201"/>
      <c r="F44" s="3"/>
      <c r="G44" s="15">
        <v>40</v>
      </c>
      <c r="H44" s="201"/>
      <c r="I44" s="3">
        <v>66.95</v>
      </c>
      <c r="J44" s="15"/>
      <c r="K44" s="201"/>
      <c r="L44" s="3"/>
      <c r="M44" s="15"/>
      <c r="N44" s="201"/>
      <c r="O44" s="3"/>
      <c r="P44" s="15"/>
      <c r="Q44" s="201"/>
      <c r="R44" s="3">
        <v>70</v>
      </c>
      <c r="S44" s="15"/>
      <c r="T44" s="201"/>
      <c r="U44" s="3">
        <v>70</v>
      </c>
      <c r="V44" s="15">
        <v>40</v>
      </c>
      <c r="W44" s="201"/>
      <c r="X44" s="3">
        <v>70</v>
      </c>
      <c r="Y44" s="15">
        <v>40</v>
      </c>
      <c r="Z44" s="201"/>
      <c r="AA44" s="3">
        <v>70</v>
      </c>
      <c r="AB44" s="15"/>
      <c r="AC44" s="201"/>
      <c r="AD44" s="3"/>
      <c r="AE44" s="15"/>
      <c r="AF44" s="201"/>
      <c r="AG44" s="3"/>
      <c r="AH44" s="15"/>
      <c r="AI44" s="201"/>
      <c r="AJ44" s="3"/>
      <c r="AK44" s="15"/>
      <c r="AL44" s="201"/>
      <c r="AM44" s="3"/>
      <c r="AN44" s="15"/>
    </row>
    <row r="45" spans="1:40" ht="12.75">
      <c r="A45" s="15"/>
      <c r="B45" s="38"/>
      <c r="D45" s="15"/>
      <c r="E45" s="201"/>
      <c r="F45" s="3"/>
      <c r="G45" s="15">
        <v>41</v>
      </c>
      <c r="H45" s="201"/>
      <c r="I45" s="3">
        <v>66.95</v>
      </c>
      <c r="J45" s="15"/>
      <c r="K45" s="201"/>
      <c r="L45" s="3"/>
      <c r="M45" s="15"/>
      <c r="N45" s="201"/>
      <c r="O45" s="3"/>
      <c r="P45" s="15"/>
      <c r="Q45" s="201"/>
      <c r="R45" s="3">
        <v>70</v>
      </c>
      <c r="S45" s="15"/>
      <c r="T45" s="201"/>
      <c r="U45" s="3">
        <v>70</v>
      </c>
      <c r="V45" s="15">
        <v>41</v>
      </c>
      <c r="W45" s="201"/>
      <c r="X45" s="3">
        <v>70</v>
      </c>
      <c r="Y45" s="15">
        <v>41</v>
      </c>
      <c r="Z45" s="201"/>
      <c r="AA45" s="3">
        <v>70</v>
      </c>
      <c r="AB45" s="15"/>
      <c r="AC45" s="201"/>
      <c r="AD45" s="3"/>
      <c r="AE45" s="15"/>
      <c r="AF45" s="201"/>
      <c r="AG45" s="3"/>
      <c r="AH45" s="15"/>
      <c r="AI45" s="201"/>
      <c r="AJ45" s="3"/>
      <c r="AK45" s="15"/>
      <c r="AL45" s="201"/>
      <c r="AM45" s="3"/>
      <c r="AN45" s="15"/>
    </row>
    <row r="46" spans="1:40" ht="12.75">
      <c r="A46" s="15"/>
      <c r="B46" s="38"/>
      <c r="D46" s="15"/>
      <c r="E46" s="201"/>
      <c r="F46" s="3"/>
      <c r="G46" s="15">
        <v>42</v>
      </c>
      <c r="H46" s="201"/>
      <c r="I46" s="3">
        <v>66.95</v>
      </c>
      <c r="J46" s="15"/>
      <c r="K46" s="201"/>
      <c r="L46" s="3"/>
      <c r="M46" s="15"/>
      <c r="N46" s="201"/>
      <c r="O46" s="3"/>
      <c r="P46" s="15"/>
      <c r="Q46" s="201"/>
      <c r="R46" s="3">
        <v>70</v>
      </c>
      <c r="S46" s="15"/>
      <c r="T46" s="201"/>
      <c r="U46" s="3">
        <v>70</v>
      </c>
      <c r="V46" s="15">
        <v>42</v>
      </c>
      <c r="W46" s="201"/>
      <c r="X46" s="3">
        <v>70</v>
      </c>
      <c r="Y46" s="15">
        <v>42</v>
      </c>
      <c r="Z46" s="201"/>
      <c r="AA46" s="3">
        <v>70</v>
      </c>
      <c r="AB46" s="15"/>
      <c r="AC46" s="201"/>
      <c r="AD46" s="3"/>
      <c r="AE46" s="15"/>
      <c r="AF46" s="201"/>
      <c r="AG46" s="3"/>
      <c r="AH46" s="15"/>
      <c r="AI46" s="201"/>
      <c r="AJ46" s="3"/>
      <c r="AK46" s="15"/>
      <c r="AL46" s="201"/>
      <c r="AM46" s="3"/>
      <c r="AN46" s="15"/>
    </row>
    <row r="47" spans="1:40" ht="12.75">
      <c r="A47" s="15"/>
      <c r="B47" s="38"/>
      <c r="D47" s="15"/>
      <c r="E47" s="201"/>
      <c r="F47" s="3"/>
      <c r="G47" s="15">
        <v>43</v>
      </c>
      <c r="H47" s="201"/>
      <c r="I47" s="3">
        <v>66.95</v>
      </c>
      <c r="J47" s="15"/>
      <c r="K47" s="201"/>
      <c r="L47" s="3"/>
      <c r="M47" s="15"/>
      <c r="N47" s="201"/>
      <c r="O47" s="3"/>
      <c r="P47" s="15"/>
      <c r="Q47" s="201"/>
      <c r="R47" s="3">
        <v>70</v>
      </c>
      <c r="S47" s="15"/>
      <c r="T47" s="201"/>
      <c r="U47" s="3">
        <v>70</v>
      </c>
      <c r="V47" s="15">
        <v>43</v>
      </c>
      <c r="W47" s="201"/>
      <c r="X47" s="3">
        <v>70</v>
      </c>
      <c r="Y47" s="15">
        <v>43</v>
      </c>
      <c r="Z47" s="201"/>
      <c r="AA47" s="3">
        <v>70</v>
      </c>
      <c r="AB47" s="15"/>
      <c r="AC47" s="201"/>
      <c r="AD47" s="3"/>
      <c r="AE47" s="15"/>
      <c r="AF47" s="201"/>
      <c r="AG47" s="3"/>
      <c r="AH47" s="15"/>
      <c r="AI47" s="201"/>
      <c r="AJ47" s="3"/>
      <c r="AK47" s="15"/>
      <c r="AL47" s="201"/>
      <c r="AM47" s="3"/>
      <c r="AN47" s="15"/>
    </row>
    <row r="48" spans="1:40" ht="12.75">
      <c r="A48" s="15"/>
      <c r="B48" s="38"/>
      <c r="D48" s="15"/>
      <c r="E48" s="201"/>
      <c r="F48" s="3"/>
      <c r="G48" s="15">
        <v>44</v>
      </c>
      <c r="H48" s="201"/>
      <c r="I48" s="3">
        <v>66.95</v>
      </c>
      <c r="J48" s="15"/>
      <c r="K48" s="201"/>
      <c r="L48" s="3"/>
      <c r="M48" s="15"/>
      <c r="N48" s="201"/>
      <c r="O48" s="3"/>
      <c r="P48" s="15"/>
      <c r="Q48" s="201"/>
      <c r="R48" s="3">
        <v>70</v>
      </c>
      <c r="S48" s="15"/>
      <c r="T48" s="201"/>
      <c r="U48" s="3">
        <v>70</v>
      </c>
      <c r="V48" s="15">
        <v>44</v>
      </c>
      <c r="W48" s="201"/>
      <c r="X48" s="3">
        <v>70</v>
      </c>
      <c r="Y48" s="15">
        <v>44</v>
      </c>
      <c r="Z48" s="201"/>
      <c r="AA48" s="3">
        <v>70</v>
      </c>
      <c r="AB48" s="15"/>
      <c r="AC48" s="201"/>
      <c r="AD48" s="3"/>
      <c r="AE48" s="15"/>
      <c r="AF48" s="201"/>
      <c r="AG48" s="3"/>
      <c r="AH48" s="15"/>
      <c r="AI48" s="201"/>
      <c r="AJ48" s="3"/>
      <c r="AK48" s="15"/>
      <c r="AL48" s="201"/>
      <c r="AM48" s="3"/>
      <c r="AN48" s="15"/>
    </row>
    <row r="49" spans="1:40" ht="12.75">
      <c r="A49" s="15"/>
      <c r="B49" s="38"/>
      <c r="D49" s="15"/>
      <c r="E49" s="201"/>
      <c r="F49" s="3"/>
      <c r="G49" s="15"/>
      <c r="H49" s="201"/>
      <c r="I49" s="3"/>
      <c r="J49" s="15"/>
      <c r="K49" s="201"/>
      <c r="L49" s="3"/>
      <c r="M49" s="15"/>
      <c r="N49" s="201"/>
      <c r="O49" s="3"/>
      <c r="P49" s="15"/>
      <c r="Q49" s="361"/>
      <c r="R49" s="3"/>
      <c r="S49" s="15"/>
      <c r="T49" s="201"/>
      <c r="U49" s="3">
        <v>70</v>
      </c>
      <c r="V49" s="15">
        <v>45</v>
      </c>
      <c r="W49" s="201"/>
      <c r="X49" s="3">
        <v>70</v>
      </c>
      <c r="Y49" s="15">
        <v>45</v>
      </c>
      <c r="Z49" s="201"/>
      <c r="AA49" s="3">
        <v>70</v>
      </c>
      <c r="AB49" s="15"/>
      <c r="AC49" s="201"/>
      <c r="AD49" s="3"/>
      <c r="AE49" s="15"/>
      <c r="AF49" s="201"/>
      <c r="AG49" s="3"/>
      <c r="AH49" s="15"/>
      <c r="AI49" s="201"/>
      <c r="AJ49" s="3"/>
      <c r="AK49" s="15"/>
      <c r="AL49" s="201"/>
      <c r="AM49" s="3"/>
      <c r="AN49" s="15"/>
    </row>
    <row r="50" spans="1:40" ht="12.75">
      <c r="A50" s="15"/>
      <c r="B50" s="38"/>
      <c r="D50" s="15"/>
      <c r="E50" s="201"/>
      <c r="F50" s="3"/>
      <c r="G50" s="15"/>
      <c r="H50" s="201"/>
      <c r="I50" s="3"/>
      <c r="J50" s="15"/>
      <c r="K50" s="201"/>
      <c r="L50" s="3"/>
      <c r="M50" s="15"/>
      <c r="N50" s="201"/>
      <c r="O50" s="3"/>
      <c r="P50" s="15"/>
      <c r="Q50" s="361"/>
      <c r="R50" s="3"/>
      <c r="S50" s="15"/>
      <c r="T50" s="201"/>
      <c r="U50" s="3">
        <v>70</v>
      </c>
      <c r="V50" s="15">
        <v>46</v>
      </c>
      <c r="W50" s="201"/>
      <c r="X50" s="3">
        <v>70</v>
      </c>
      <c r="Y50" s="15">
        <v>46</v>
      </c>
      <c r="Z50" s="201"/>
      <c r="AA50" s="3">
        <v>70</v>
      </c>
      <c r="AB50" s="15"/>
      <c r="AC50" s="201"/>
      <c r="AD50" s="3"/>
      <c r="AE50" s="15"/>
      <c r="AF50" s="201"/>
      <c r="AG50" s="3"/>
      <c r="AH50" s="15"/>
      <c r="AI50" s="201"/>
      <c r="AJ50" s="3"/>
      <c r="AK50" s="15"/>
      <c r="AL50" s="201"/>
      <c r="AM50" s="3"/>
      <c r="AN50" s="15"/>
    </row>
    <row r="51" spans="1:40" ht="12.75">
      <c r="A51" s="15"/>
      <c r="B51" s="38"/>
      <c r="D51" s="15"/>
      <c r="E51" s="201"/>
      <c r="F51" s="3"/>
      <c r="G51" s="15"/>
      <c r="H51" s="201"/>
      <c r="I51" s="3"/>
      <c r="J51" s="15"/>
      <c r="K51" s="201"/>
      <c r="L51" s="3"/>
      <c r="M51" s="15"/>
      <c r="N51" s="201"/>
      <c r="O51" s="3"/>
      <c r="P51" s="15"/>
      <c r="Q51" s="361"/>
      <c r="R51" s="3"/>
      <c r="S51" s="15"/>
      <c r="T51" s="201"/>
      <c r="U51" s="3">
        <v>70</v>
      </c>
      <c r="V51" s="15">
        <v>47</v>
      </c>
      <c r="W51" s="201"/>
      <c r="X51" s="3">
        <v>70</v>
      </c>
      <c r="Y51" s="15">
        <v>47</v>
      </c>
      <c r="Z51" s="201"/>
      <c r="AA51" s="3">
        <v>70</v>
      </c>
      <c r="AB51" s="15"/>
      <c r="AC51" s="201"/>
      <c r="AD51" s="3"/>
      <c r="AE51" s="15"/>
      <c r="AF51" s="201"/>
      <c r="AG51" s="3"/>
      <c r="AH51" s="15"/>
      <c r="AI51" s="201"/>
      <c r="AJ51" s="3"/>
      <c r="AK51" s="15"/>
      <c r="AL51" s="201"/>
      <c r="AM51" s="3"/>
      <c r="AN51" s="15"/>
    </row>
    <row r="52" spans="1:40" ht="12.75">
      <c r="A52" s="15"/>
      <c r="B52" s="38"/>
      <c r="D52" s="15"/>
      <c r="E52" s="201"/>
      <c r="F52" s="3"/>
      <c r="G52" s="15"/>
      <c r="H52" s="201"/>
      <c r="I52" s="3"/>
      <c r="J52" s="15"/>
      <c r="K52" s="201"/>
      <c r="L52" s="3"/>
      <c r="M52" s="15"/>
      <c r="N52" s="201"/>
      <c r="O52" s="3"/>
      <c r="P52" s="15"/>
      <c r="Q52" s="361"/>
      <c r="R52" s="3"/>
      <c r="S52" s="15"/>
      <c r="T52" s="201"/>
      <c r="U52" s="3">
        <v>70</v>
      </c>
      <c r="V52" s="15">
        <v>48</v>
      </c>
      <c r="W52" s="201"/>
      <c r="X52" s="3">
        <v>70</v>
      </c>
      <c r="Y52" s="15">
        <v>48</v>
      </c>
      <c r="Z52" s="201"/>
      <c r="AA52" s="3">
        <v>70</v>
      </c>
      <c r="AB52" s="15"/>
      <c r="AC52" s="201"/>
      <c r="AD52" s="3"/>
      <c r="AE52" s="15"/>
      <c r="AF52" s="201"/>
      <c r="AG52" s="3"/>
      <c r="AH52" s="15"/>
      <c r="AI52" s="201"/>
      <c r="AJ52" s="3"/>
      <c r="AK52" s="15"/>
      <c r="AL52" s="201"/>
      <c r="AM52" s="3"/>
      <c r="AN52" s="15"/>
    </row>
    <row r="53" spans="1:40" ht="12.75">
      <c r="A53" s="15"/>
      <c r="B53" s="38"/>
      <c r="D53" s="15"/>
      <c r="E53" s="201"/>
      <c r="F53" s="3"/>
      <c r="G53" s="15"/>
      <c r="H53" s="201"/>
      <c r="I53" s="3"/>
      <c r="J53" s="15"/>
      <c r="K53" s="201"/>
      <c r="L53" s="3"/>
      <c r="M53" s="15"/>
      <c r="N53" s="201"/>
      <c r="O53" s="3"/>
      <c r="P53" s="15"/>
      <c r="Q53" s="361"/>
      <c r="R53" s="3"/>
      <c r="S53" s="15"/>
      <c r="T53" s="201"/>
      <c r="U53" s="3">
        <v>70</v>
      </c>
      <c r="V53" s="15">
        <v>49</v>
      </c>
      <c r="W53" s="201"/>
      <c r="X53" s="3">
        <v>70</v>
      </c>
      <c r="Y53" s="15">
        <v>49</v>
      </c>
      <c r="Z53" s="201"/>
      <c r="AA53" s="3">
        <v>70</v>
      </c>
      <c r="AB53" s="15"/>
      <c r="AC53" s="201"/>
      <c r="AD53" s="3"/>
      <c r="AE53" s="15"/>
      <c r="AF53" s="201"/>
      <c r="AG53" s="3"/>
      <c r="AH53" s="15"/>
      <c r="AI53" s="201"/>
      <c r="AJ53" s="3"/>
      <c r="AK53" s="15"/>
      <c r="AL53" s="201"/>
      <c r="AM53" s="3"/>
      <c r="AN53" s="15"/>
    </row>
    <row r="54" spans="1:40" ht="12.75">
      <c r="A54" s="15"/>
      <c r="B54" s="38"/>
      <c r="D54" s="15"/>
      <c r="E54" s="201"/>
      <c r="F54" s="3"/>
      <c r="G54" s="15"/>
      <c r="H54" s="201"/>
      <c r="I54" s="3"/>
      <c r="J54" s="15"/>
      <c r="K54" s="201"/>
      <c r="L54" s="3"/>
      <c r="M54" s="15"/>
      <c r="N54" s="201"/>
      <c r="O54" s="3"/>
      <c r="P54" s="15"/>
      <c r="Q54" s="361"/>
      <c r="R54" s="3"/>
      <c r="S54" s="15"/>
      <c r="T54" s="201"/>
      <c r="U54" s="3">
        <v>70</v>
      </c>
      <c r="V54" s="15">
        <v>50</v>
      </c>
      <c r="W54" s="201"/>
      <c r="X54" s="3">
        <v>70</v>
      </c>
      <c r="Y54" s="15">
        <v>50</v>
      </c>
      <c r="Z54" s="201"/>
      <c r="AA54" s="3">
        <v>70</v>
      </c>
      <c r="AB54" s="15"/>
      <c r="AC54" s="201"/>
      <c r="AD54" s="3"/>
      <c r="AE54" s="15"/>
      <c r="AF54" s="201"/>
      <c r="AG54" s="3"/>
      <c r="AH54" s="15"/>
      <c r="AI54" s="201"/>
      <c r="AJ54" s="3"/>
      <c r="AK54" s="15"/>
      <c r="AL54" s="201"/>
      <c r="AM54" s="3"/>
      <c r="AN54" s="15"/>
    </row>
    <row r="55" spans="1:40" ht="12.75">
      <c r="A55" s="15"/>
      <c r="B55" s="38"/>
      <c r="D55" s="15"/>
      <c r="E55" s="201"/>
      <c r="F55" s="3"/>
      <c r="G55" s="15"/>
      <c r="H55" s="201"/>
      <c r="I55" s="3"/>
      <c r="J55" s="15"/>
      <c r="K55" s="201"/>
      <c r="L55" s="3"/>
      <c r="M55" s="15"/>
      <c r="N55" s="201"/>
      <c r="O55" s="3"/>
      <c r="P55" s="15"/>
      <c r="Q55" s="361"/>
      <c r="R55" s="3"/>
      <c r="S55" s="15"/>
      <c r="T55" s="201"/>
      <c r="U55" s="3">
        <v>70</v>
      </c>
      <c r="V55" s="15">
        <v>51</v>
      </c>
      <c r="W55" s="201"/>
      <c r="X55" s="3">
        <v>70</v>
      </c>
      <c r="Y55" s="15">
        <v>51</v>
      </c>
      <c r="Z55" s="201"/>
      <c r="AA55" s="3">
        <v>70</v>
      </c>
      <c r="AB55" s="15"/>
      <c r="AC55" s="201"/>
      <c r="AD55" s="3"/>
      <c r="AE55" s="15"/>
      <c r="AF55" s="201"/>
      <c r="AG55" s="3"/>
      <c r="AH55" s="15"/>
      <c r="AI55" s="201"/>
      <c r="AJ55" s="3"/>
      <c r="AK55" s="15"/>
      <c r="AL55" s="201"/>
      <c r="AM55" s="3"/>
      <c r="AN55" s="15"/>
    </row>
    <row r="56" spans="1:40" ht="12.75">
      <c r="A56" s="15"/>
      <c r="B56" s="38"/>
      <c r="D56" s="15"/>
      <c r="E56" s="201"/>
      <c r="F56" s="3"/>
      <c r="G56" s="15"/>
      <c r="H56" s="201"/>
      <c r="I56" s="3"/>
      <c r="J56" s="15"/>
      <c r="K56" s="201"/>
      <c r="L56" s="3"/>
      <c r="M56" s="15"/>
      <c r="N56" s="201"/>
      <c r="O56" s="3"/>
      <c r="P56" s="15"/>
      <c r="Q56" s="361"/>
      <c r="R56" s="3"/>
      <c r="S56" s="15"/>
      <c r="T56" s="201"/>
      <c r="U56" s="3">
        <v>70</v>
      </c>
      <c r="V56" s="15">
        <v>52</v>
      </c>
      <c r="W56" s="201"/>
      <c r="X56" s="3">
        <v>70</v>
      </c>
      <c r="Y56" s="15"/>
      <c r="Z56" s="201"/>
      <c r="AA56" s="3"/>
      <c r="AB56" s="15"/>
      <c r="AC56" s="201"/>
      <c r="AD56" s="3"/>
      <c r="AE56" s="15"/>
      <c r="AF56" s="201"/>
      <c r="AG56" s="3"/>
      <c r="AH56" s="15"/>
      <c r="AI56" s="201"/>
      <c r="AJ56" s="3"/>
      <c r="AK56" s="15"/>
      <c r="AL56" s="201"/>
      <c r="AM56" s="3"/>
      <c r="AN56" s="15"/>
    </row>
    <row r="57" spans="1:40" ht="12.75">
      <c r="A57" s="15"/>
      <c r="B57" s="38"/>
      <c r="D57" s="15"/>
      <c r="E57" s="201"/>
      <c r="F57" s="3"/>
      <c r="G57" s="15"/>
      <c r="H57" s="201"/>
      <c r="I57" s="3"/>
      <c r="J57" s="15"/>
      <c r="K57" s="201"/>
      <c r="L57" s="3"/>
      <c r="M57" s="15"/>
      <c r="N57" s="201"/>
      <c r="O57" s="3"/>
      <c r="P57" s="15"/>
      <c r="Q57" s="361"/>
      <c r="R57" s="3"/>
      <c r="S57" s="15"/>
      <c r="T57" s="201"/>
      <c r="U57" s="3">
        <v>70</v>
      </c>
      <c r="V57" s="15">
        <v>53</v>
      </c>
      <c r="W57" s="201"/>
      <c r="X57" s="3">
        <v>70</v>
      </c>
      <c r="Y57" s="15"/>
      <c r="Z57" s="201"/>
      <c r="AA57" s="3"/>
      <c r="AB57" s="15"/>
      <c r="AC57" s="201"/>
      <c r="AD57" s="3"/>
      <c r="AE57" s="15"/>
      <c r="AF57" s="201"/>
      <c r="AG57" s="3"/>
      <c r="AH57" s="15"/>
      <c r="AI57" s="201"/>
      <c r="AJ57" s="3"/>
      <c r="AK57" s="15"/>
      <c r="AL57" s="201"/>
      <c r="AM57" s="3"/>
      <c r="AN57" s="15"/>
    </row>
    <row r="58" spans="1:40" ht="12.75">
      <c r="A58" s="15"/>
      <c r="B58" s="38"/>
      <c r="D58" s="15"/>
      <c r="E58" s="201"/>
      <c r="F58" s="3"/>
      <c r="G58" s="15"/>
      <c r="H58" s="201"/>
      <c r="I58" s="3"/>
      <c r="J58" s="15"/>
      <c r="K58" s="201"/>
      <c r="L58" s="3"/>
      <c r="M58" s="15"/>
      <c r="N58" s="201"/>
      <c r="O58" s="3"/>
      <c r="P58" s="15"/>
      <c r="Q58" s="361"/>
      <c r="R58" s="3"/>
      <c r="S58" s="15"/>
      <c r="T58" s="201"/>
      <c r="U58" s="3">
        <v>70</v>
      </c>
      <c r="V58" s="15"/>
      <c r="W58" s="201"/>
      <c r="X58" s="3"/>
      <c r="Y58" s="15"/>
      <c r="Z58" s="201"/>
      <c r="AA58" s="3"/>
      <c r="AB58" s="15"/>
      <c r="AC58" s="201"/>
      <c r="AD58" s="3"/>
      <c r="AE58" s="15"/>
      <c r="AF58" s="201"/>
      <c r="AG58" s="3"/>
      <c r="AH58" s="15"/>
      <c r="AI58" s="201"/>
      <c r="AJ58" s="3"/>
      <c r="AK58" s="15"/>
      <c r="AL58" s="201"/>
      <c r="AM58" s="3"/>
      <c r="AN58" s="15"/>
    </row>
    <row r="59" spans="1:40" ht="12.75">
      <c r="A59" s="15"/>
      <c r="B59" s="38"/>
      <c r="D59" s="15"/>
      <c r="E59" s="201"/>
      <c r="F59" s="3"/>
      <c r="G59" s="15"/>
      <c r="H59" s="201"/>
      <c r="I59" s="3"/>
      <c r="J59" s="15"/>
      <c r="K59" s="201"/>
      <c r="L59" s="3"/>
      <c r="M59" s="15"/>
      <c r="N59" s="201"/>
      <c r="O59" s="3"/>
      <c r="P59" s="15"/>
      <c r="Q59" s="361"/>
      <c r="R59" s="3"/>
      <c r="S59" s="15"/>
      <c r="T59" s="201"/>
      <c r="U59" s="3">
        <v>70</v>
      </c>
      <c r="V59" s="15"/>
      <c r="W59" s="201" t="s">
        <v>376</v>
      </c>
      <c r="X59" s="3">
        <v>160</v>
      </c>
      <c r="Y59" s="15"/>
      <c r="Z59" s="201"/>
      <c r="AA59" s="3"/>
      <c r="AB59" s="15"/>
      <c r="AC59" s="201"/>
      <c r="AD59" s="3"/>
      <c r="AE59" s="15"/>
      <c r="AF59" s="201"/>
      <c r="AG59" s="3"/>
      <c r="AH59" s="15"/>
      <c r="AI59" s="201"/>
      <c r="AJ59" s="3"/>
      <c r="AK59" s="15"/>
      <c r="AL59" s="201"/>
      <c r="AM59" s="3"/>
      <c r="AN59" s="15"/>
    </row>
    <row r="60" spans="1:40" ht="12.75">
      <c r="A60" s="15"/>
      <c r="B60" s="38"/>
      <c r="D60" s="15"/>
      <c r="E60" s="201"/>
      <c r="F60" s="3"/>
      <c r="G60" s="15"/>
      <c r="H60" s="201"/>
      <c r="I60" s="3"/>
      <c r="J60" s="15"/>
      <c r="K60" s="201"/>
      <c r="L60" s="3"/>
      <c r="M60" s="15"/>
      <c r="N60" s="201"/>
      <c r="O60" s="3"/>
      <c r="P60" s="15"/>
      <c r="Q60" s="201"/>
      <c r="R60" s="46"/>
      <c r="S60" s="15"/>
      <c r="T60" s="201"/>
      <c r="U60" s="3"/>
      <c r="V60" s="15"/>
      <c r="W60" s="201"/>
      <c r="X60" s="3"/>
      <c r="Y60" s="15"/>
      <c r="Z60" s="201"/>
      <c r="AA60" s="3"/>
      <c r="AB60" s="15"/>
      <c r="AC60" s="201"/>
      <c r="AD60" s="3"/>
      <c r="AE60" s="15"/>
      <c r="AF60" s="201"/>
      <c r="AG60" s="3"/>
      <c r="AH60" s="15"/>
      <c r="AI60" s="201"/>
      <c r="AJ60" s="3"/>
      <c r="AK60" s="15"/>
      <c r="AL60" s="201"/>
      <c r="AM60" s="3"/>
      <c r="AN60" s="15"/>
    </row>
    <row r="61" spans="1:40" ht="12.75">
      <c r="A61" s="15"/>
      <c r="B61" s="38"/>
      <c r="D61" s="15"/>
      <c r="E61" s="201"/>
      <c r="F61" s="3"/>
      <c r="G61" s="15"/>
      <c r="H61" s="201"/>
      <c r="I61" s="3"/>
      <c r="J61" s="15"/>
      <c r="K61" s="201"/>
      <c r="L61" s="3"/>
      <c r="M61" s="15"/>
      <c r="N61" s="201"/>
      <c r="O61" s="3"/>
      <c r="P61" s="15"/>
      <c r="Q61" s="201"/>
      <c r="R61" s="46"/>
      <c r="S61" s="15"/>
      <c r="T61" s="201"/>
      <c r="U61" s="3"/>
      <c r="V61" s="15"/>
      <c r="W61" s="201"/>
      <c r="X61" s="3"/>
      <c r="Y61" s="15"/>
      <c r="Z61" s="201"/>
      <c r="AA61" s="3"/>
      <c r="AB61" s="15"/>
      <c r="AC61" s="201"/>
      <c r="AD61" s="3"/>
      <c r="AE61" s="15"/>
      <c r="AF61" s="201"/>
      <c r="AG61" s="3"/>
      <c r="AH61" s="15"/>
      <c r="AI61" s="201"/>
      <c r="AJ61" s="3"/>
      <c r="AK61" s="15"/>
      <c r="AL61" s="201"/>
      <c r="AM61" s="3"/>
      <c r="AN61" s="15"/>
    </row>
    <row r="62" spans="1:40" ht="12.75">
      <c r="A62" s="15"/>
      <c r="B62" s="38"/>
      <c r="D62" s="15"/>
      <c r="E62" s="201"/>
      <c r="F62" s="3"/>
      <c r="G62" s="15"/>
      <c r="H62" s="201"/>
      <c r="I62" s="3"/>
      <c r="J62" s="15"/>
      <c r="K62" s="201"/>
      <c r="L62" s="3"/>
      <c r="M62" s="15"/>
      <c r="N62" s="201"/>
      <c r="O62" s="3"/>
      <c r="P62" s="15"/>
      <c r="Q62" s="201"/>
      <c r="R62" s="46"/>
      <c r="S62" s="15"/>
      <c r="T62" s="201"/>
      <c r="U62" s="3"/>
      <c r="V62" s="15"/>
      <c r="W62" s="201"/>
      <c r="X62" s="3"/>
      <c r="Y62" s="15"/>
      <c r="Z62" s="201"/>
      <c r="AA62" s="3"/>
      <c r="AB62" s="15"/>
      <c r="AC62" s="201"/>
      <c r="AD62" s="3"/>
      <c r="AE62" s="15"/>
      <c r="AF62" s="201"/>
      <c r="AG62" s="3"/>
      <c r="AH62" s="15"/>
      <c r="AI62" s="201"/>
      <c r="AJ62" s="3"/>
      <c r="AK62" s="15"/>
      <c r="AL62" s="201"/>
      <c r="AM62" s="3"/>
      <c r="AN62" s="15"/>
    </row>
    <row r="63" spans="1:40" ht="12.75">
      <c r="A63" s="15"/>
      <c r="B63" s="38"/>
      <c r="D63" s="15"/>
      <c r="E63" s="201"/>
      <c r="F63" s="3"/>
      <c r="G63" s="15"/>
      <c r="H63" s="201"/>
      <c r="I63" s="3"/>
      <c r="J63" s="15"/>
      <c r="K63" s="201"/>
      <c r="L63" s="3"/>
      <c r="M63" s="15"/>
      <c r="N63" s="201"/>
      <c r="O63" s="3"/>
      <c r="P63" s="15"/>
      <c r="Q63" s="201"/>
      <c r="R63" s="46"/>
      <c r="S63" s="15"/>
      <c r="T63" s="201"/>
      <c r="U63" s="3"/>
      <c r="V63" s="15"/>
      <c r="W63" s="201"/>
      <c r="X63" s="3"/>
      <c r="Y63" s="15"/>
      <c r="Z63" s="201"/>
      <c r="AA63" s="3"/>
      <c r="AB63" s="15"/>
      <c r="AC63" s="201"/>
      <c r="AD63" s="3"/>
      <c r="AE63" s="15"/>
      <c r="AF63" s="201"/>
      <c r="AG63" s="3"/>
      <c r="AH63" s="15"/>
      <c r="AI63" s="201"/>
      <c r="AJ63" s="3"/>
      <c r="AK63" s="15"/>
      <c r="AL63" s="201"/>
      <c r="AM63" s="3"/>
      <c r="AN63" s="15"/>
    </row>
    <row r="64" spans="1:40" ht="12.75">
      <c r="A64" s="15"/>
      <c r="B64" s="38"/>
      <c r="D64" s="15"/>
      <c r="E64" s="201"/>
      <c r="F64" s="3"/>
      <c r="G64" s="15"/>
      <c r="H64" s="201"/>
      <c r="I64" s="3"/>
      <c r="J64" s="15"/>
      <c r="K64" s="201"/>
      <c r="L64" s="3"/>
      <c r="M64" s="15"/>
      <c r="N64" s="201"/>
      <c r="O64" s="3"/>
      <c r="P64" s="15"/>
      <c r="Q64" s="201"/>
      <c r="R64" s="46"/>
      <c r="S64" s="15"/>
      <c r="T64" s="201"/>
      <c r="U64" s="3"/>
      <c r="V64" s="15"/>
      <c r="W64" s="201"/>
      <c r="X64" s="3"/>
      <c r="Y64" s="15"/>
      <c r="Z64" s="201"/>
      <c r="AA64" s="3"/>
      <c r="AB64" s="15"/>
      <c r="AC64" s="201"/>
      <c r="AD64" s="3"/>
      <c r="AE64" s="15"/>
      <c r="AF64" s="201"/>
      <c r="AG64" s="3"/>
      <c r="AH64" s="15"/>
      <c r="AI64" s="201"/>
      <c r="AJ64" s="3"/>
      <c r="AK64" s="15"/>
      <c r="AL64" s="201"/>
      <c r="AM64" s="3"/>
      <c r="AN64" s="15"/>
    </row>
    <row r="65" spans="1:40" ht="12.75">
      <c r="A65" s="15"/>
      <c r="B65" s="38"/>
      <c r="D65" s="15"/>
      <c r="E65" s="201"/>
      <c r="F65" s="3"/>
      <c r="G65" s="15"/>
      <c r="H65" s="201"/>
      <c r="I65" s="3"/>
      <c r="J65" s="15"/>
      <c r="K65" s="201"/>
      <c r="L65" s="3"/>
      <c r="M65" s="15"/>
      <c r="N65" s="201"/>
      <c r="O65" s="3"/>
      <c r="P65" s="15"/>
      <c r="Q65" s="201"/>
      <c r="R65" s="46"/>
      <c r="S65" s="15"/>
      <c r="T65" s="201"/>
      <c r="U65" s="3"/>
      <c r="V65" s="15"/>
      <c r="W65" s="201"/>
      <c r="X65" s="3"/>
      <c r="Y65" s="15"/>
      <c r="Z65" s="201"/>
      <c r="AA65" s="3"/>
      <c r="AB65" s="15"/>
      <c r="AC65" s="201"/>
      <c r="AD65" s="3"/>
      <c r="AE65" s="15"/>
      <c r="AF65" s="201"/>
      <c r="AG65" s="3"/>
      <c r="AH65" s="15"/>
      <c r="AI65" s="201"/>
      <c r="AJ65" s="3"/>
      <c r="AK65" s="15"/>
      <c r="AL65" s="201"/>
      <c r="AM65" s="3"/>
      <c r="AN65" s="15"/>
    </row>
    <row r="66" spans="1:40" ht="12.75">
      <c r="A66" s="15"/>
      <c r="B66" s="38"/>
      <c r="D66" s="15"/>
      <c r="E66" s="201"/>
      <c r="F66" s="3"/>
      <c r="G66" s="15"/>
      <c r="H66" s="201"/>
      <c r="I66" s="3"/>
      <c r="J66" s="15"/>
      <c r="K66" s="201"/>
      <c r="L66" s="3"/>
      <c r="M66" s="15"/>
      <c r="N66" s="201"/>
      <c r="O66" s="3"/>
      <c r="P66" s="15"/>
      <c r="Q66" s="201"/>
      <c r="R66" s="46"/>
      <c r="S66" s="15"/>
      <c r="T66" s="201"/>
      <c r="U66" s="3"/>
      <c r="V66" s="15"/>
      <c r="W66" s="201"/>
      <c r="X66" s="3"/>
      <c r="Y66" s="15"/>
      <c r="Z66" s="201"/>
      <c r="AA66" s="3"/>
      <c r="AB66" s="15"/>
      <c r="AC66" s="201"/>
      <c r="AD66" s="3"/>
      <c r="AE66" s="15"/>
      <c r="AF66" s="201"/>
      <c r="AG66" s="3"/>
      <c r="AH66" s="15"/>
      <c r="AI66" s="201"/>
      <c r="AJ66" s="3"/>
      <c r="AK66" s="15"/>
      <c r="AL66" s="201"/>
      <c r="AM66" s="3"/>
      <c r="AN66" s="15"/>
    </row>
    <row r="67" spans="1:40" ht="12.75">
      <c r="A67" s="15"/>
      <c r="B67" s="38"/>
      <c r="D67" s="15"/>
      <c r="E67" s="201"/>
      <c r="F67" s="3"/>
      <c r="G67" s="15"/>
      <c r="H67" s="201"/>
      <c r="I67" s="3"/>
      <c r="J67" s="15"/>
      <c r="K67" s="201"/>
      <c r="L67" s="3"/>
      <c r="M67" s="15"/>
      <c r="N67" s="201"/>
      <c r="O67" s="3"/>
      <c r="P67" s="15"/>
      <c r="Q67" s="201"/>
      <c r="R67" s="46"/>
      <c r="S67" s="15"/>
      <c r="T67" s="201"/>
      <c r="U67" s="3"/>
      <c r="V67" s="15"/>
      <c r="W67" s="201"/>
      <c r="X67" s="3"/>
      <c r="Y67" s="15"/>
      <c r="Z67" s="201"/>
      <c r="AA67" s="3"/>
      <c r="AB67" s="15"/>
      <c r="AC67" s="201"/>
      <c r="AD67" s="3"/>
      <c r="AE67" s="15"/>
      <c r="AF67" s="201"/>
      <c r="AG67" s="3"/>
      <c r="AH67" s="15"/>
      <c r="AI67" s="201"/>
      <c r="AJ67" s="3"/>
      <c r="AK67" s="15"/>
      <c r="AL67" s="201"/>
      <c r="AM67" s="3"/>
      <c r="AN67" s="15"/>
    </row>
    <row r="68" spans="1:40" ht="12.75">
      <c r="A68" s="15"/>
      <c r="B68" s="38"/>
      <c r="D68" s="15"/>
      <c r="E68" s="201"/>
      <c r="F68" s="3"/>
      <c r="G68" s="15"/>
      <c r="H68" s="201"/>
      <c r="I68" s="3"/>
      <c r="J68" s="15"/>
      <c r="K68" s="201"/>
      <c r="L68" s="3"/>
      <c r="M68" s="15"/>
      <c r="N68" s="201"/>
      <c r="O68" s="3"/>
      <c r="P68" s="15"/>
      <c r="Q68" s="201"/>
      <c r="R68" s="46"/>
      <c r="S68" s="15"/>
      <c r="T68" s="201"/>
      <c r="U68" s="3"/>
      <c r="V68" s="15"/>
      <c r="W68" s="201"/>
      <c r="X68" s="3"/>
      <c r="Y68" s="15"/>
      <c r="Z68" s="201"/>
      <c r="AA68" s="3"/>
      <c r="AB68" s="15"/>
      <c r="AC68" s="201"/>
      <c r="AD68" s="3"/>
      <c r="AE68" s="15"/>
      <c r="AF68" s="201"/>
      <c r="AG68" s="3"/>
      <c r="AH68" s="15"/>
      <c r="AI68" s="201"/>
      <c r="AJ68" s="3"/>
      <c r="AK68" s="15"/>
      <c r="AL68" s="201"/>
      <c r="AM68" s="3"/>
      <c r="AN68" s="15"/>
    </row>
    <row r="69" spans="1:40" ht="12.75">
      <c r="A69" s="15"/>
      <c r="B69" s="38"/>
      <c r="D69" s="15"/>
      <c r="E69" s="201"/>
      <c r="F69" s="3"/>
      <c r="G69" s="15"/>
      <c r="H69" s="201"/>
      <c r="I69" s="3"/>
      <c r="J69" s="15"/>
      <c r="K69" s="201"/>
      <c r="L69" s="3"/>
      <c r="M69" s="15"/>
      <c r="N69" s="201"/>
      <c r="O69" s="3"/>
      <c r="P69" s="15"/>
      <c r="Q69" s="201"/>
      <c r="R69" s="46"/>
      <c r="S69" s="15"/>
      <c r="T69" s="201"/>
      <c r="U69" s="3"/>
      <c r="V69" s="15"/>
      <c r="W69" s="201"/>
      <c r="X69" s="3"/>
      <c r="Y69" s="15"/>
      <c r="Z69" s="201"/>
      <c r="AA69" s="3"/>
      <c r="AB69" s="15"/>
      <c r="AC69" s="201"/>
      <c r="AD69" s="3"/>
      <c r="AE69" s="15"/>
      <c r="AF69" s="201"/>
      <c r="AG69" s="3"/>
      <c r="AH69" s="15"/>
      <c r="AI69" s="201"/>
      <c r="AJ69" s="3"/>
      <c r="AK69" s="15"/>
      <c r="AL69" s="201"/>
      <c r="AM69" s="3"/>
      <c r="AN69" s="15"/>
    </row>
    <row r="70" spans="1:40" ht="12.75">
      <c r="A70" s="15"/>
      <c r="B70" s="38"/>
      <c r="D70" s="15"/>
      <c r="E70" s="201"/>
      <c r="F70" s="3"/>
      <c r="G70" s="15"/>
      <c r="H70" s="201"/>
      <c r="I70" s="3"/>
      <c r="J70" s="15"/>
      <c r="K70" s="201"/>
      <c r="L70" s="3"/>
      <c r="M70" s="15"/>
      <c r="N70" s="201"/>
      <c r="O70" s="3"/>
      <c r="P70" s="15"/>
      <c r="Q70" s="201"/>
      <c r="R70" s="46"/>
      <c r="S70" s="15"/>
      <c r="T70" s="201"/>
      <c r="U70" s="3"/>
      <c r="V70" s="15"/>
      <c r="W70" s="201"/>
      <c r="X70" s="3"/>
      <c r="Y70" s="15"/>
      <c r="Z70" s="201"/>
      <c r="AA70" s="3"/>
      <c r="AB70" s="15"/>
      <c r="AC70" s="201"/>
      <c r="AD70" s="3"/>
      <c r="AE70" s="15"/>
      <c r="AF70" s="201"/>
      <c r="AG70" s="3"/>
      <c r="AH70" s="15"/>
      <c r="AI70" s="201"/>
      <c r="AJ70" s="3"/>
      <c r="AK70" s="15"/>
      <c r="AL70" s="201"/>
      <c r="AM70" s="3"/>
      <c r="AN70" s="15"/>
    </row>
    <row r="71" spans="1:40" ht="12.75">
      <c r="A71" s="15"/>
      <c r="B71" s="38"/>
      <c r="D71" s="15"/>
      <c r="E71" s="201"/>
      <c r="F71" s="3"/>
      <c r="G71" s="15"/>
      <c r="H71" s="201"/>
      <c r="I71" s="3"/>
      <c r="J71" s="15"/>
      <c r="K71" s="201"/>
      <c r="L71" s="3"/>
      <c r="M71" s="15"/>
      <c r="N71" s="201"/>
      <c r="O71" s="3"/>
      <c r="P71" s="15"/>
      <c r="Q71" s="201"/>
      <c r="R71" s="46"/>
      <c r="S71" s="15"/>
      <c r="T71" s="201"/>
      <c r="U71" s="3"/>
      <c r="V71" s="15"/>
      <c r="W71" s="201"/>
      <c r="X71" s="3"/>
      <c r="Y71" s="15"/>
      <c r="Z71" s="201"/>
      <c r="AA71" s="3"/>
      <c r="AB71" s="15"/>
      <c r="AC71" s="201"/>
      <c r="AD71" s="3"/>
      <c r="AE71" s="15"/>
      <c r="AF71" s="201"/>
      <c r="AG71" s="3"/>
      <c r="AH71" s="15"/>
      <c r="AI71" s="201"/>
      <c r="AJ71" s="3"/>
      <c r="AK71" s="15"/>
      <c r="AL71" s="201"/>
      <c r="AM71" s="3"/>
      <c r="AN71" s="15"/>
    </row>
    <row r="72" spans="1:40" ht="12.75">
      <c r="A72" s="15"/>
      <c r="B72" s="38"/>
      <c r="D72" s="15"/>
      <c r="E72" s="201"/>
      <c r="F72" s="3"/>
      <c r="G72" s="15"/>
      <c r="H72" s="201"/>
      <c r="I72" s="3"/>
      <c r="J72" s="15"/>
      <c r="K72" s="201"/>
      <c r="L72" s="3"/>
      <c r="M72" s="15"/>
      <c r="N72" s="201"/>
      <c r="O72" s="3"/>
      <c r="P72" s="15"/>
      <c r="Q72" s="201"/>
      <c r="R72" s="46"/>
      <c r="S72" s="15"/>
      <c r="T72" s="201"/>
      <c r="U72" s="3"/>
      <c r="V72" s="15"/>
      <c r="W72" s="201"/>
      <c r="X72" s="3"/>
      <c r="Y72" s="15"/>
      <c r="Z72" s="201"/>
      <c r="AA72" s="3"/>
      <c r="AB72" s="15"/>
      <c r="AC72" s="201"/>
      <c r="AD72" s="3"/>
      <c r="AE72" s="15"/>
      <c r="AF72" s="201"/>
      <c r="AG72" s="3"/>
      <c r="AH72" s="15"/>
      <c r="AI72" s="201"/>
      <c r="AJ72" s="3"/>
      <c r="AK72" s="15"/>
      <c r="AL72" s="201"/>
      <c r="AM72" s="3"/>
      <c r="AN72" s="15"/>
    </row>
    <row r="73" spans="1:40" ht="12.75">
      <c r="A73" s="15"/>
      <c r="B73" s="38"/>
      <c r="D73" s="15"/>
      <c r="E73" s="201"/>
      <c r="F73" s="3"/>
      <c r="G73" s="15"/>
      <c r="H73" s="201"/>
      <c r="I73" s="3"/>
      <c r="J73" s="15"/>
      <c r="K73" s="201"/>
      <c r="L73" s="3"/>
      <c r="M73" s="15"/>
      <c r="N73" s="201"/>
      <c r="O73" s="3"/>
      <c r="P73" s="15"/>
      <c r="Q73" s="201"/>
      <c r="R73" s="46"/>
      <c r="S73" s="15"/>
      <c r="T73" s="201"/>
      <c r="U73" s="3"/>
      <c r="V73" s="15"/>
      <c r="W73" s="201"/>
      <c r="X73" s="3"/>
      <c r="Y73" s="15"/>
      <c r="Z73" s="201"/>
      <c r="AA73" s="3"/>
      <c r="AB73" s="15"/>
      <c r="AC73" s="201"/>
      <c r="AD73" s="3"/>
      <c r="AE73" s="15"/>
      <c r="AF73" s="201"/>
      <c r="AG73" s="3"/>
      <c r="AH73" s="15"/>
      <c r="AI73" s="201"/>
      <c r="AJ73" s="3"/>
      <c r="AK73" s="15"/>
      <c r="AL73" s="201"/>
      <c r="AM73" s="3"/>
      <c r="AN73" s="15"/>
    </row>
    <row r="74" spans="1:40" ht="12.75">
      <c r="A74" s="15"/>
      <c r="B74" s="38"/>
      <c r="D74" s="15"/>
      <c r="E74" s="201"/>
      <c r="F74" s="3"/>
      <c r="G74" s="15"/>
      <c r="H74" s="201"/>
      <c r="I74" s="3"/>
      <c r="J74" s="15"/>
      <c r="K74" s="201"/>
      <c r="L74" s="3"/>
      <c r="M74" s="15"/>
      <c r="N74" s="201"/>
      <c r="O74" s="3"/>
      <c r="P74" s="15"/>
      <c r="Q74" s="201"/>
      <c r="R74" s="46"/>
      <c r="S74" s="15"/>
      <c r="T74" s="201"/>
      <c r="U74" s="3"/>
      <c r="V74" s="15"/>
      <c r="W74" s="201"/>
      <c r="X74" s="3"/>
      <c r="Y74" s="15"/>
      <c r="Z74" s="201"/>
      <c r="AA74" s="3"/>
      <c r="AB74" s="15"/>
      <c r="AC74" s="201"/>
      <c r="AD74" s="3"/>
      <c r="AE74" s="15"/>
      <c r="AF74" s="201"/>
      <c r="AG74" s="3"/>
      <c r="AH74" s="15"/>
      <c r="AI74" s="201"/>
      <c r="AJ74" s="3"/>
      <c r="AK74" s="15"/>
      <c r="AL74" s="201"/>
      <c r="AM74" s="3"/>
      <c r="AN74" s="15"/>
    </row>
    <row r="75" spans="1:40" ht="12.75">
      <c r="A75" s="15"/>
      <c r="B75" s="38"/>
      <c r="D75" s="15"/>
      <c r="E75" s="201"/>
      <c r="F75" s="3"/>
      <c r="G75" s="15"/>
      <c r="H75" s="201"/>
      <c r="I75" s="3"/>
      <c r="J75" s="15"/>
      <c r="K75" s="201"/>
      <c r="L75" s="3"/>
      <c r="M75" s="15"/>
      <c r="N75" s="201"/>
      <c r="O75" s="3"/>
      <c r="P75" s="15"/>
      <c r="Q75" s="201"/>
      <c r="R75" s="46"/>
      <c r="S75" s="15"/>
      <c r="T75" s="201"/>
      <c r="U75" s="3"/>
      <c r="V75" s="15"/>
      <c r="W75" s="201"/>
      <c r="X75" s="3"/>
      <c r="Y75" s="15"/>
      <c r="Z75" s="201"/>
      <c r="AA75" s="3"/>
      <c r="AB75" s="15"/>
      <c r="AC75" s="201"/>
      <c r="AD75" s="3"/>
      <c r="AE75" s="15"/>
      <c r="AF75" s="201"/>
      <c r="AG75" s="3"/>
      <c r="AH75" s="15"/>
      <c r="AI75" s="201"/>
      <c r="AJ75" s="3"/>
      <c r="AK75" s="15"/>
      <c r="AL75" s="201"/>
      <c r="AM75" s="3"/>
      <c r="AN75" s="15"/>
    </row>
    <row r="76" spans="1:40" ht="12.75">
      <c r="A76" s="15"/>
      <c r="B76" s="38"/>
      <c r="D76" s="15"/>
      <c r="E76" s="201"/>
      <c r="F76" s="3"/>
      <c r="G76" s="15"/>
      <c r="H76" s="201"/>
      <c r="I76" s="3"/>
      <c r="J76" s="15"/>
      <c r="K76" s="201"/>
      <c r="L76" s="3"/>
      <c r="M76" s="15"/>
      <c r="N76" s="201"/>
      <c r="O76" s="3"/>
      <c r="P76" s="15"/>
      <c r="Q76" s="201"/>
      <c r="R76" s="46"/>
      <c r="S76" s="15"/>
      <c r="T76" s="201"/>
      <c r="U76" s="3"/>
      <c r="V76" s="15"/>
      <c r="W76" s="201"/>
      <c r="X76" s="3"/>
      <c r="Y76" s="15"/>
      <c r="Z76" s="201"/>
      <c r="AA76" s="3"/>
      <c r="AB76" s="15"/>
      <c r="AC76" s="201"/>
      <c r="AD76" s="3"/>
      <c r="AE76" s="15"/>
      <c r="AF76" s="201"/>
      <c r="AG76" s="3"/>
      <c r="AH76" s="15"/>
      <c r="AI76" s="201"/>
      <c r="AJ76" s="3"/>
      <c r="AK76" s="15"/>
      <c r="AL76" s="201"/>
      <c r="AM76" s="3"/>
      <c r="AN76" s="15"/>
    </row>
    <row r="77" spans="1:40" ht="12.75">
      <c r="A77" s="15"/>
      <c r="B77" s="38"/>
      <c r="D77" s="15"/>
      <c r="E77" s="201"/>
      <c r="F77" s="3"/>
      <c r="G77" s="15"/>
      <c r="H77" s="201"/>
      <c r="I77" s="3"/>
      <c r="J77" s="15"/>
      <c r="K77" s="201"/>
      <c r="L77" s="46"/>
      <c r="M77" s="15"/>
      <c r="N77" s="201"/>
      <c r="O77" s="46"/>
      <c r="P77" s="15"/>
      <c r="Q77" s="201"/>
      <c r="R77" s="3"/>
      <c r="S77" s="15"/>
      <c r="T77" s="201"/>
      <c r="U77" s="3"/>
      <c r="V77" s="15"/>
      <c r="W77" s="201"/>
      <c r="X77" s="3"/>
      <c r="Y77" s="15"/>
      <c r="Z77" s="201"/>
      <c r="AA77" s="3"/>
      <c r="AB77" s="15"/>
      <c r="AC77" s="201"/>
      <c r="AD77" s="3"/>
      <c r="AE77" s="15"/>
      <c r="AF77" s="201"/>
      <c r="AG77" s="3"/>
      <c r="AH77" s="15"/>
      <c r="AI77" s="201"/>
      <c r="AJ77" s="3"/>
      <c r="AK77" s="15"/>
      <c r="AL77" s="201"/>
      <c r="AM77" s="3"/>
      <c r="AN77" s="15"/>
    </row>
    <row r="78" spans="1:40" ht="12.75">
      <c r="A78" s="15"/>
      <c r="B78" s="38"/>
      <c r="D78" s="15"/>
      <c r="E78" s="201"/>
      <c r="F78" s="46"/>
      <c r="G78" s="15"/>
      <c r="H78" s="201"/>
      <c r="I78" s="3"/>
      <c r="J78" s="15"/>
      <c r="K78" s="201"/>
      <c r="L78" s="46"/>
      <c r="M78" s="15"/>
      <c r="N78" s="201"/>
      <c r="O78" s="46"/>
      <c r="P78" s="15"/>
      <c r="Q78" s="201"/>
      <c r="R78" s="3"/>
      <c r="S78" s="15"/>
      <c r="T78" s="201"/>
      <c r="U78" s="3"/>
      <c r="V78" s="15"/>
      <c r="W78" s="201"/>
      <c r="X78" s="3"/>
      <c r="Y78" s="15"/>
      <c r="Z78" s="201"/>
      <c r="AA78" s="3"/>
      <c r="AB78" s="15"/>
      <c r="AC78" s="201"/>
      <c r="AD78" s="3"/>
      <c r="AE78" s="15"/>
      <c r="AF78" s="201"/>
      <c r="AG78" s="3"/>
      <c r="AH78" s="15"/>
      <c r="AI78" s="201"/>
      <c r="AJ78" s="3"/>
      <c r="AK78" s="15"/>
      <c r="AL78" s="201"/>
      <c r="AM78" s="3"/>
      <c r="AN78" s="15"/>
    </row>
    <row r="79" spans="1:40" ht="12.75">
      <c r="A79" s="15"/>
      <c r="B79" s="38"/>
      <c r="D79" s="15"/>
      <c r="E79" s="201"/>
      <c r="F79" s="46"/>
      <c r="G79" s="15"/>
      <c r="H79" s="201"/>
      <c r="I79" s="3"/>
      <c r="J79" s="15"/>
      <c r="K79" s="201"/>
      <c r="L79" s="46"/>
      <c r="M79" s="15"/>
      <c r="N79" s="201"/>
      <c r="O79" s="46"/>
      <c r="P79" s="15"/>
      <c r="Q79" s="201"/>
      <c r="R79" s="3"/>
      <c r="S79" s="15"/>
      <c r="T79" s="201"/>
      <c r="U79" s="3"/>
      <c r="V79" s="15"/>
      <c r="W79" s="201"/>
      <c r="X79" s="3"/>
      <c r="Y79" s="15"/>
      <c r="Z79" s="201"/>
      <c r="AA79" s="3"/>
      <c r="AB79" s="15"/>
      <c r="AC79" s="201"/>
      <c r="AD79" s="3"/>
      <c r="AE79" s="15"/>
      <c r="AF79" s="201"/>
      <c r="AG79" s="3"/>
      <c r="AH79" s="15"/>
      <c r="AI79" s="201"/>
      <c r="AJ79" s="3"/>
      <c r="AK79" s="15"/>
      <c r="AL79" s="201"/>
      <c r="AM79" s="3"/>
      <c r="AN79" s="15"/>
    </row>
    <row r="80" spans="1:40" ht="12.75">
      <c r="A80" s="15"/>
      <c r="B80" s="38"/>
      <c r="D80" s="15"/>
      <c r="E80" s="201"/>
      <c r="F80" s="3"/>
      <c r="G80" s="15"/>
      <c r="H80" s="201"/>
      <c r="I80" s="3"/>
      <c r="J80" s="15"/>
      <c r="K80" s="201"/>
      <c r="L80" s="3"/>
      <c r="M80" s="15"/>
      <c r="N80" s="201"/>
      <c r="O80" s="3"/>
      <c r="P80" s="15"/>
      <c r="Q80" s="201"/>
      <c r="R80" s="3"/>
      <c r="S80" s="15"/>
      <c r="T80" s="201"/>
      <c r="U80" s="3"/>
      <c r="V80" s="15"/>
      <c r="W80" s="201"/>
      <c r="X80" s="3"/>
      <c r="Y80" s="15"/>
      <c r="Z80" s="201"/>
      <c r="AA80" s="3"/>
      <c r="AB80" s="15"/>
      <c r="AC80" s="201"/>
      <c r="AD80" s="3"/>
      <c r="AE80" s="15"/>
      <c r="AF80" s="201"/>
      <c r="AG80" s="3"/>
      <c r="AH80" s="15"/>
      <c r="AI80" s="201"/>
      <c r="AJ80" s="3"/>
      <c r="AK80" s="15"/>
      <c r="AL80" s="201"/>
      <c r="AM80" s="3"/>
      <c r="AN80" s="15"/>
    </row>
    <row r="81" spans="1:40" ht="12.75">
      <c r="A81" s="15"/>
      <c r="B81" s="38"/>
      <c r="D81" s="15"/>
      <c r="E81" s="201"/>
      <c r="F81" s="3"/>
      <c r="G81" s="15"/>
      <c r="H81" s="201"/>
      <c r="I81" s="3"/>
      <c r="J81" s="15"/>
      <c r="K81" s="201"/>
      <c r="L81" s="3"/>
      <c r="M81" s="15"/>
      <c r="N81" s="201"/>
      <c r="O81" s="3"/>
      <c r="P81" s="15"/>
      <c r="Q81" s="201"/>
      <c r="R81" s="3"/>
      <c r="S81" s="15"/>
      <c r="T81" s="201"/>
      <c r="U81" s="3"/>
      <c r="V81" s="15"/>
      <c r="W81" s="201"/>
      <c r="X81" s="3"/>
      <c r="Y81" s="15"/>
      <c r="Z81" s="201"/>
      <c r="AA81" s="3"/>
      <c r="AB81" s="15"/>
      <c r="AC81" s="201"/>
      <c r="AD81" s="3"/>
      <c r="AE81" s="15"/>
      <c r="AF81" s="201"/>
      <c r="AG81" s="3"/>
      <c r="AH81" s="15"/>
      <c r="AI81" s="201"/>
      <c r="AJ81" s="3"/>
      <c r="AK81" s="15"/>
      <c r="AL81" s="201"/>
      <c r="AM81" s="3"/>
      <c r="AN81" s="15"/>
    </row>
    <row r="82" spans="1:40" ht="12.75">
      <c r="A82" s="15"/>
      <c r="B82" s="38"/>
      <c r="D82" s="15"/>
      <c r="E82" s="201"/>
      <c r="F82" s="3"/>
      <c r="G82" s="15"/>
      <c r="H82" s="201"/>
      <c r="I82" s="3"/>
      <c r="J82" s="15"/>
      <c r="K82" s="201"/>
      <c r="L82" s="3"/>
      <c r="M82" s="15"/>
      <c r="N82" s="201"/>
      <c r="O82" s="3"/>
      <c r="P82" s="15"/>
      <c r="Q82" s="201"/>
      <c r="R82" s="3"/>
      <c r="S82" s="15"/>
      <c r="T82" s="201"/>
      <c r="U82" s="3"/>
      <c r="V82" s="15"/>
      <c r="W82" s="201"/>
      <c r="X82" s="3"/>
      <c r="Y82" s="15"/>
      <c r="Z82" s="201"/>
      <c r="AA82" s="3"/>
      <c r="AB82" s="15"/>
      <c r="AC82" s="201"/>
      <c r="AD82" s="3"/>
      <c r="AE82" s="15"/>
      <c r="AF82" s="201"/>
      <c r="AG82" s="3"/>
      <c r="AH82" s="15"/>
      <c r="AI82" s="201"/>
      <c r="AJ82" s="3"/>
      <c r="AK82" s="15"/>
      <c r="AL82" s="201"/>
      <c r="AM82" s="3"/>
      <c r="AN82" s="15"/>
    </row>
    <row r="83" spans="1:40" ht="12.75">
      <c r="A83" s="15"/>
      <c r="B83" s="38"/>
      <c r="D83" s="15"/>
      <c r="E83" s="201"/>
      <c r="F83" s="3"/>
      <c r="G83" s="15"/>
      <c r="H83" s="201"/>
      <c r="I83" s="3"/>
      <c r="J83" s="15"/>
      <c r="K83" s="201"/>
      <c r="L83" s="3"/>
      <c r="M83" s="15"/>
      <c r="N83" s="201"/>
      <c r="O83" s="3"/>
      <c r="P83" s="15"/>
      <c r="Q83" s="201"/>
      <c r="R83" s="3"/>
      <c r="S83" s="15"/>
      <c r="T83" s="201"/>
      <c r="U83" s="3"/>
      <c r="V83" s="15"/>
      <c r="W83" s="201"/>
      <c r="X83" s="3"/>
      <c r="Y83" s="15"/>
      <c r="Z83" s="201"/>
      <c r="AA83" s="3"/>
      <c r="AB83" s="15"/>
      <c r="AC83" s="201"/>
      <c r="AD83" s="3"/>
      <c r="AE83" s="15"/>
      <c r="AF83" s="201"/>
      <c r="AG83" s="3"/>
      <c r="AH83" s="15"/>
      <c r="AI83" s="201"/>
      <c r="AJ83" s="3"/>
      <c r="AK83" s="15"/>
      <c r="AL83" s="201"/>
      <c r="AM83" s="3"/>
      <c r="AN83" s="15"/>
    </row>
    <row r="84" spans="1:40" ht="12.75">
      <c r="A84" s="15"/>
      <c r="B84" s="38"/>
      <c r="D84" s="15"/>
      <c r="E84" s="201"/>
      <c r="G84" s="15"/>
      <c r="H84" s="201"/>
      <c r="I84" s="3"/>
      <c r="J84" s="15"/>
      <c r="K84" s="201"/>
      <c r="L84" s="3"/>
      <c r="M84" s="15"/>
      <c r="N84" s="201"/>
      <c r="O84" s="3"/>
      <c r="P84" s="15"/>
      <c r="Q84" s="201"/>
      <c r="R84" s="3"/>
      <c r="S84" s="15"/>
      <c r="T84" s="201"/>
      <c r="U84" s="3"/>
      <c r="V84" s="15"/>
      <c r="W84" s="201"/>
      <c r="X84" s="3"/>
      <c r="Y84" s="15"/>
      <c r="Z84" s="201"/>
      <c r="AA84" s="3"/>
      <c r="AB84" s="15"/>
      <c r="AC84" s="201"/>
      <c r="AD84" s="3"/>
      <c r="AE84" s="15"/>
      <c r="AF84" s="201"/>
      <c r="AG84" s="3"/>
      <c r="AH84" s="15"/>
      <c r="AI84" s="201"/>
      <c r="AJ84" s="3"/>
      <c r="AK84" s="15"/>
      <c r="AL84" s="201"/>
      <c r="AM84" s="3"/>
      <c r="AN84" s="15"/>
    </row>
    <row r="85" spans="1:40" ht="12.75">
      <c r="A85" s="15"/>
      <c r="B85" s="38"/>
      <c r="D85" s="15"/>
      <c r="E85" s="201"/>
      <c r="G85" s="15"/>
      <c r="H85" s="201"/>
      <c r="I85" s="3"/>
      <c r="J85" s="15"/>
      <c r="K85" s="201"/>
      <c r="L85" s="3"/>
      <c r="M85" s="15"/>
      <c r="N85" s="201"/>
      <c r="O85" s="3"/>
      <c r="P85" s="15"/>
      <c r="Q85" s="201"/>
      <c r="R85" s="3"/>
      <c r="S85" s="15"/>
      <c r="T85" s="201"/>
      <c r="U85" s="3"/>
      <c r="V85" s="15"/>
      <c r="W85" s="201"/>
      <c r="X85" s="3"/>
      <c r="Y85" s="15"/>
      <c r="Z85" s="201"/>
      <c r="AA85" s="3"/>
      <c r="AB85" s="15"/>
      <c r="AC85" s="201"/>
      <c r="AD85" s="3"/>
      <c r="AE85" s="15"/>
      <c r="AF85" s="201"/>
      <c r="AG85" s="3"/>
      <c r="AH85" s="15"/>
      <c r="AI85" s="201"/>
      <c r="AJ85" s="3"/>
      <c r="AK85" s="15"/>
      <c r="AL85" s="201"/>
      <c r="AM85" s="3"/>
      <c r="AN85" s="15"/>
    </row>
    <row r="86" spans="1:40" ht="12.75">
      <c r="A86" s="15"/>
      <c r="B86" s="38"/>
      <c r="D86" s="15"/>
      <c r="E86" s="201"/>
      <c r="G86" s="15"/>
      <c r="H86" s="201"/>
      <c r="I86" s="3"/>
      <c r="J86" s="15"/>
      <c r="K86" s="201"/>
      <c r="L86" s="3"/>
      <c r="M86" s="15"/>
      <c r="N86" s="201"/>
      <c r="O86" s="3"/>
      <c r="P86" s="15"/>
      <c r="Q86" s="201"/>
      <c r="R86" s="3"/>
      <c r="S86" s="15"/>
      <c r="T86" s="201"/>
      <c r="U86" s="3"/>
      <c r="V86" s="15"/>
      <c r="W86" s="201"/>
      <c r="X86" s="3"/>
      <c r="Y86" s="15"/>
      <c r="Z86" s="201"/>
      <c r="AA86" s="3"/>
      <c r="AB86" s="15"/>
      <c r="AC86" s="201"/>
      <c r="AD86" s="3"/>
      <c r="AE86" s="15"/>
      <c r="AF86" s="201"/>
      <c r="AG86" s="3"/>
      <c r="AH86" s="15"/>
      <c r="AI86" s="201"/>
      <c r="AJ86" s="3"/>
      <c r="AK86" s="15"/>
      <c r="AL86" s="201"/>
      <c r="AM86" s="3"/>
      <c r="AN86" s="15"/>
    </row>
    <row r="87" spans="1:40" ht="12.75">
      <c r="A87" s="15"/>
      <c r="B87" s="38"/>
      <c r="D87" s="15"/>
      <c r="E87" s="201"/>
      <c r="G87" s="15"/>
      <c r="H87" s="201"/>
      <c r="I87" s="3"/>
      <c r="J87" s="15"/>
      <c r="K87" s="201"/>
      <c r="L87" s="3"/>
      <c r="M87" s="15"/>
      <c r="N87" s="201"/>
      <c r="O87" s="3"/>
      <c r="P87" s="15"/>
      <c r="Q87" s="201"/>
      <c r="R87" s="3"/>
      <c r="S87" s="15"/>
      <c r="T87" s="201"/>
      <c r="U87" s="3"/>
      <c r="V87" s="15"/>
      <c r="W87" s="201"/>
      <c r="X87" s="3"/>
      <c r="Y87" s="15"/>
      <c r="Z87" s="201"/>
      <c r="AA87" s="3"/>
      <c r="AB87" s="15"/>
      <c r="AC87" s="201"/>
      <c r="AD87" s="3"/>
      <c r="AE87" s="15"/>
      <c r="AF87" s="201"/>
      <c r="AG87" s="3"/>
      <c r="AH87" s="15"/>
      <c r="AI87" s="201"/>
      <c r="AJ87" s="3"/>
      <c r="AK87" s="15"/>
      <c r="AL87" s="201"/>
      <c r="AM87" s="3"/>
      <c r="AN87" s="15"/>
    </row>
    <row r="88" spans="1:40" ht="12.75">
      <c r="A88" s="15"/>
      <c r="B88" s="38"/>
      <c r="D88" s="15"/>
      <c r="E88" s="201"/>
      <c r="G88" s="15"/>
      <c r="H88" s="201"/>
      <c r="I88" s="3"/>
      <c r="J88" s="15"/>
      <c r="K88" s="201"/>
      <c r="L88" s="3"/>
      <c r="M88" s="15"/>
      <c r="N88" s="201"/>
      <c r="O88" s="3"/>
      <c r="P88" s="15"/>
      <c r="Q88" s="201"/>
      <c r="R88" s="3"/>
      <c r="S88" s="15"/>
      <c r="T88" s="201"/>
      <c r="U88" s="3"/>
      <c r="V88" s="15"/>
      <c r="W88" s="201"/>
      <c r="X88" s="3"/>
      <c r="Y88" s="15"/>
      <c r="Z88" s="201"/>
      <c r="AA88" s="3"/>
      <c r="AB88" s="15"/>
      <c r="AC88" s="201"/>
      <c r="AD88" s="3"/>
      <c r="AE88" s="15"/>
      <c r="AF88" s="201"/>
      <c r="AG88" s="3"/>
      <c r="AH88" s="15"/>
      <c r="AI88" s="201"/>
      <c r="AJ88" s="3"/>
      <c r="AK88" s="15"/>
      <c r="AL88" s="201"/>
      <c r="AM88" s="3"/>
      <c r="AN88" s="15"/>
    </row>
    <row r="89" spans="1:40" ht="12.75">
      <c r="A89" s="15"/>
      <c r="B89" s="38"/>
      <c r="D89" s="15"/>
      <c r="E89" s="201"/>
      <c r="G89" s="15"/>
      <c r="H89" s="201"/>
      <c r="I89" s="3"/>
      <c r="J89" s="15"/>
      <c r="K89" s="201"/>
      <c r="L89" s="3"/>
      <c r="M89" s="15"/>
      <c r="N89" s="201"/>
      <c r="O89" s="3"/>
      <c r="P89" s="15"/>
      <c r="Q89" s="201"/>
      <c r="R89" s="3"/>
      <c r="S89" s="15"/>
      <c r="T89" s="201"/>
      <c r="U89" s="3"/>
      <c r="V89" s="15"/>
      <c r="W89" s="201"/>
      <c r="X89" s="3"/>
      <c r="Y89" s="15"/>
      <c r="Z89" s="201"/>
      <c r="AA89" s="3"/>
      <c r="AB89" s="15"/>
      <c r="AC89" s="201"/>
      <c r="AD89" s="3"/>
      <c r="AE89" s="15"/>
      <c r="AF89" s="201"/>
      <c r="AG89" s="3"/>
      <c r="AH89" s="15"/>
      <c r="AI89" s="201"/>
      <c r="AJ89" s="3"/>
      <c r="AK89" s="15"/>
      <c r="AL89" s="201"/>
      <c r="AM89" s="3"/>
      <c r="AN89" s="15"/>
    </row>
    <row r="90" spans="1:40" ht="12.75">
      <c r="A90" s="15"/>
      <c r="B90" s="38"/>
      <c r="D90" s="15"/>
      <c r="E90" s="38"/>
      <c r="G90" s="15"/>
      <c r="H90" s="38"/>
      <c r="I90" s="3"/>
      <c r="J90" s="15"/>
      <c r="K90" s="38"/>
      <c r="L90" s="3"/>
      <c r="M90" s="15"/>
      <c r="N90" s="38"/>
      <c r="O90" s="3"/>
      <c r="P90" s="15"/>
      <c r="Q90" s="38"/>
      <c r="R90" s="3"/>
      <c r="S90" s="15"/>
      <c r="T90" s="38"/>
      <c r="U90" s="3"/>
      <c r="V90" s="15"/>
      <c r="W90" s="38"/>
      <c r="X90" s="3"/>
      <c r="Y90" s="15"/>
      <c r="Z90" s="38"/>
      <c r="AA90" s="3"/>
      <c r="AB90" s="15"/>
      <c r="AC90" s="38"/>
      <c r="AD90" s="3"/>
      <c r="AE90" s="15"/>
      <c r="AF90" s="38"/>
      <c r="AG90" s="3"/>
      <c r="AH90" s="15"/>
      <c r="AI90" s="38"/>
      <c r="AJ90" s="3"/>
      <c r="AK90" s="15"/>
      <c r="AL90" s="38"/>
      <c r="AM90" s="3"/>
      <c r="AN90" s="15"/>
    </row>
    <row r="91" spans="1:40" ht="12.75">
      <c r="A91" s="15"/>
      <c r="B91" s="38"/>
      <c r="D91" s="15"/>
      <c r="E91" s="38"/>
      <c r="G91" s="15"/>
      <c r="H91" s="38"/>
      <c r="I91" s="3"/>
      <c r="J91" s="15"/>
      <c r="K91" s="38"/>
      <c r="L91" s="3"/>
      <c r="M91" s="15"/>
      <c r="N91" s="38"/>
      <c r="O91" s="3"/>
      <c r="P91" s="15"/>
      <c r="Q91" s="38"/>
      <c r="R91" s="3"/>
      <c r="S91" s="15"/>
      <c r="T91" s="38"/>
      <c r="U91" s="3"/>
      <c r="V91" s="15"/>
      <c r="W91" s="38"/>
      <c r="X91" s="3"/>
      <c r="Y91" s="15"/>
      <c r="Z91" s="38"/>
      <c r="AA91" s="3"/>
      <c r="AB91" s="15"/>
      <c r="AC91" s="38"/>
      <c r="AD91" s="3"/>
      <c r="AE91" s="15"/>
      <c r="AF91" s="38"/>
      <c r="AG91" s="3"/>
      <c r="AH91" s="15"/>
      <c r="AI91" s="38"/>
      <c r="AJ91" s="3"/>
      <c r="AK91" s="15"/>
      <c r="AL91" s="38"/>
      <c r="AM91" s="3"/>
      <c r="AN91" s="15"/>
    </row>
    <row r="92" spans="1:40" ht="12.75">
      <c r="A92" s="15"/>
      <c r="B92" s="38"/>
      <c r="D92" s="15"/>
      <c r="E92" s="38"/>
      <c r="G92" s="15"/>
      <c r="H92" s="38"/>
      <c r="I92" s="3"/>
      <c r="J92" s="15"/>
      <c r="K92" s="38"/>
      <c r="L92" s="3"/>
      <c r="M92" s="15"/>
      <c r="N92" s="38"/>
      <c r="O92" s="3"/>
      <c r="P92" s="15"/>
      <c r="Q92" s="38"/>
      <c r="R92" s="3"/>
      <c r="S92" s="15"/>
      <c r="T92" s="38"/>
      <c r="U92" s="3"/>
      <c r="V92" s="15"/>
      <c r="W92" s="38"/>
      <c r="X92" s="3"/>
      <c r="Y92" s="15"/>
      <c r="Z92" s="38"/>
      <c r="AA92" s="3"/>
      <c r="AB92" s="15"/>
      <c r="AC92" s="38"/>
      <c r="AD92" s="3"/>
      <c r="AE92" s="15"/>
      <c r="AF92" s="38"/>
      <c r="AG92" s="3"/>
      <c r="AH92" s="15"/>
      <c r="AI92" s="38"/>
      <c r="AJ92" s="3"/>
      <c r="AK92" s="15"/>
      <c r="AL92" s="38"/>
      <c r="AM92" s="3"/>
      <c r="AN92" s="15"/>
    </row>
    <row r="93" spans="1:40" ht="12.75">
      <c r="A93" s="15"/>
      <c r="B93" s="38"/>
      <c r="D93" s="15"/>
      <c r="E93" s="38"/>
      <c r="G93" s="15"/>
      <c r="H93" s="38"/>
      <c r="I93" s="3"/>
      <c r="J93" s="15"/>
      <c r="K93" s="38"/>
      <c r="L93" s="3"/>
      <c r="M93" s="15"/>
      <c r="N93" s="38"/>
      <c r="O93" s="3"/>
      <c r="P93" s="15"/>
      <c r="Q93" s="38"/>
      <c r="R93" s="3"/>
      <c r="S93" s="15"/>
      <c r="T93" s="38"/>
      <c r="U93" s="3"/>
      <c r="V93" s="15"/>
      <c r="W93" s="38"/>
      <c r="X93" s="3"/>
      <c r="Y93" s="15"/>
      <c r="Z93" s="38"/>
      <c r="AA93" s="3"/>
      <c r="AB93" s="15"/>
      <c r="AC93" s="38"/>
      <c r="AD93" s="3"/>
      <c r="AE93" s="15"/>
      <c r="AF93" s="38"/>
      <c r="AG93" s="3"/>
      <c r="AH93" s="15"/>
      <c r="AI93" s="38"/>
      <c r="AJ93" s="3"/>
      <c r="AK93" s="15"/>
      <c r="AL93" s="38"/>
      <c r="AM93" s="3"/>
      <c r="AN93" s="15"/>
    </row>
    <row r="94" spans="1:40" ht="12.75">
      <c r="A94" s="15"/>
      <c r="B94" s="38"/>
      <c r="D94" s="15"/>
      <c r="E94" s="38"/>
      <c r="G94" s="15"/>
      <c r="H94" s="38"/>
      <c r="I94" s="3"/>
      <c r="J94" s="15"/>
      <c r="K94" s="38"/>
      <c r="L94" s="3"/>
      <c r="M94" s="15"/>
      <c r="N94" s="38"/>
      <c r="P94" s="15"/>
      <c r="Q94" s="38"/>
      <c r="S94" s="15"/>
      <c r="T94" s="38"/>
      <c r="V94" s="15"/>
      <c r="W94" s="38"/>
      <c r="Y94" s="15"/>
      <c r="Z94" s="38"/>
      <c r="AB94" s="15"/>
      <c r="AC94" s="38"/>
      <c r="AE94" s="15"/>
      <c r="AF94" s="38"/>
      <c r="AH94" s="15"/>
      <c r="AI94" s="38"/>
      <c r="AK94" s="15"/>
      <c r="AL94" s="38"/>
      <c r="AN94" s="15"/>
    </row>
    <row r="95" spans="1:40" ht="12.75">
      <c r="A95" s="15"/>
      <c r="B95" s="38"/>
      <c r="D95" s="15"/>
      <c r="E95" s="38"/>
      <c r="G95" s="15"/>
      <c r="H95" s="38"/>
      <c r="I95" s="3"/>
      <c r="J95" s="15"/>
      <c r="K95" s="38"/>
      <c r="L95" s="3"/>
      <c r="M95" s="15"/>
      <c r="N95" s="38"/>
      <c r="P95" s="15"/>
      <c r="Q95" s="38"/>
      <c r="S95" s="15"/>
      <c r="T95" s="38"/>
      <c r="V95" s="15"/>
      <c r="W95" s="38"/>
      <c r="Y95" s="15"/>
      <c r="Z95" s="38"/>
      <c r="AB95" s="15"/>
      <c r="AC95" s="38"/>
      <c r="AE95" s="15"/>
      <c r="AF95" s="38"/>
      <c r="AH95" s="15"/>
      <c r="AI95" s="38"/>
      <c r="AK95" s="15"/>
      <c r="AL95" s="38"/>
      <c r="AN95" s="15"/>
    </row>
    <row r="96" spans="1:40" ht="12.75">
      <c r="A96" s="15"/>
      <c r="B96" s="38"/>
      <c r="D96" s="15"/>
      <c r="E96" s="38"/>
      <c r="G96" s="15"/>
      <c r="H96" s="38"/>
      <c r="I96" s="3"/>
      <c r="J96" s="15"/>
      <c r="K96" s="38"/>
      <c r="L96" s="3"/>
      <c r="M96" s="15"/>
      <c r="N96" s="38"/>
      <c r="P96" s="15"/>
      <c r="Q96" s="38"/>
      <c r="S96" s="15"/>
      <c r="T96" s="38"/>
      <c r="V96" s="15"/>
      <c r="W96" s="38"/>
      <c r="Y96" s="15"/>
      <c r="Z96" s="38"/>
      <c r="AB96" s="15"/>
      <c r="AC96" s="38"/>
      <c r="AE96" s="15"/>
      <c r="AF96" s="38"/>
      <c r="AH96" s="15"/>
      <c r="AI96" s="38"/>
      <c r="AK96" s="15"/>
      <c r="AL96" s="38"/>
      <c r="AN96" s="15"/>
    </row>
    <row r="97" spans="1:40" ht="12.75">
      <c r="A97" s="15"/>
      <c r="B97" s="38"/>
      <c r="D97" s="15"/>
      <c r="E97" s="38"/>
      <c r="G97" s="15"/>
      <c r="H97" s="38"/>
      <c r="I97" s="3"/>
      <c r="J97" s="15"/>
      <c r="K97" s="38"/>
      <c r="M97" s="15"/>
      <c r="N97" s="38"/>
      <c r="P97" s="15"/>
      <c r="Q97" s="38"/>
      <c r="S97" s="15"/>
      <c r="T97" s="38"/>
      <c r="V97" s="15"/>
      <c r="W97" s="38"/>
      <c r="Y97" s="15"/>
      <c r="Z97" s="38"/>
      <c r="AB97" s="15"/>
      <c r="AC97" s="38"/>
      <c r="AE97" s="15"/>
      <c r="AF97" s="38"/>
      <c r="AH97" s="15"/>
      <c r="AI97" s="38"/>
      <c r="AK97" s="15"/>
      <c r="AL97" s="38"/>
      <c r="AN97" s="15"/>
    </row>
    <row r="98" spans="1:40" ht="12.75">
      <c r="A98" s="15"/>
      <c r="B98" s="38"/>
      <c r="D98" s="15"/>
      <c r="E98" s="38"/>
      <c r="G98" s="15"/>
      <c r="H98" s="38"/>
      <c r="I98" s="3"/>
      <c r="J98" s="15"/>
      <c r="K98" s="38"/>
      <c r="M98" s="15"/>
      <c r="N98" s="38"/>
      <c r="P98" s="15"/>
      <c r="Q98" s="38"/>
      <c r="S98" s="15"/>
      <c r="T98" s="38"/>
      <c r="V98" s="15"/>
      <c r="W98" s="38"/>
      <c r="Y98" s="15"/>
      <c r="Z98" s="38"/>
      <c r="AB98" s="15"/>
      <c r="AC98" s="38"/>
      <c r="AE98" s="15"/>
      <c r="AF98" s="38"/>
      <c r="AH98" s="15"/>
      <c r="AI98" s="38"/>
      <c r="AK98" s="15"/>
      <c r="AL98" s="38"/>
      <c r="AN98" s="15"/>
    </row>
    <row r="99" spans="1:40" s="18" customFormat="1"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spans="1:40" s="18" customFormat="1" ht="12.7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spans="1:40" s="18" customFormat="1" ht="12.7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spans="1:40" s="18" customFormat="1" ht="12.7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s="18" customFormat="1" ht="12.75"/>
    <row r="104" spans="2:12" ht="12.75">
      <c r="B104" s="18"/>
      <c r="C104" s="18"/>
      <c r="D104" s="18"/>
      <c r="E104" s="18"/>
      <c r="F104" s="18"/>
      <c r="H104" s="18"/>
      <c r="I104" s="18"/>
      <c r="K104" s="18"/>
      <c r="L104" s="18"/>
    </row>
    <row r="105" spans="2:12" ht="12.75">
      <c r="B105" s="18"/>
      <c r="C105" s="18"/>
      <c r="D105" s="18"/>
      <c r="E105" s="18"/>
      <c r="F105" s="18"/>
      <c r="H105" s="18"/>
      <c r="I105" s="18"/>
      <c r="K105" s="18"/>
      <c r="L105" s="18"/>
    </row>
    <row r="106" spans="2:12" ht="12.75">
      <c r="B106" s="18"/>
      <c r="C106" s="18"/>
      <c r="D106" s="18"/>
      <c r="E106" s="18"/>
      <c r="F106" s="18"/>
      <c r="H106" s="18"/>
      <c r="I106" s="18"/>
      <c r="K106" s="18"/>
      <c r="L106" s="18"/>
    </row>
    <row r="107" spans="2:12" ht="12.75">
      <c r="B107" s="18"/>
      <c r="C107" s="18"/>
      <c r="D107" s="18"/>
      <c r="E107" s="18"/>
      <c r="F107" s="18"/>
      <c r="H107" s="18"/>
      <c r="I107" s="18"/>
      <c r="K107" s="18"/>
      <c r="L107" s="18"/>
    </row>
    <row r="108" spans="2:12" ht="12.75">
      <c r="B108" s="18"/>
      <c r="C108" s="18"/>
      <c r="D108" s="18"/>
      <c r="E108" s="18"/>
      <c r="F108" s="18"/>
      <c r="H108" s="18"/>
      <c r="I108" s="18"/>
      <c r="K108" s="18"/>
      <c r="L108" s="18"/>
    </row>
    <row r="109" spans="2:12" ht="12.75">
      <c r="B109" s="18"/>
      <c r="C109" s="18"/>
      <c r="D109" s="18"/>
      <c r="E109" s="18"/>
      <c r="F109" s="18"/>
      <c r="H109" s="18"/>
      <c r="I109" s="18"/>
      <c r="K109" s="18"/>
      <c r="L109" s="18"/>
    </row>
    <row r="110" spans="2:12" ht="12.75">
      <c r="B110" s="18"/>
      <c r="C110" s="18"/>
      <c r="D110" s="18"/>
      <c r="E110" s="18"/>
      <c r="F110" s="18"/>
      <c r="H110" s="18"/>
      <c r="I110" s="18"/>
      <c r="K110" s="18"/>
      <c r="L110" s="18"/>
    </row>
    <row r="111" spans="2:12" ht="12.75">
      <c r="B111" s="18"/>
      <c r="C111" s="18"/>
      <c r="D111" s="18"/>
      <c r="E111" s="18"/>
      <c r="F111" s="18"/>
      <c r="H111" s="18"/>
      <c r="I111" s="18"/>
      <c r="K111" s="18"/>
      <c r="L111" s="18"/>
    </row>
    <row r="112" spans="2:12" ht="12.75">
      <c r="B112" s="18"/>
      <c r="C112" s="18"/>
      <c r="D112" s="18"/>
      <c r="E112" s="18"/>
      <c r="F112" s="18"/>
      <c r="H112" s="18"/>
      <c r="I112" s="18"/>
      <c r="K112" s="18"/>
      <c r="L112" s="18"/>
    </row>
    <row r="113" spans="2:12" ht="12.75">
      <c r="B113" s="18"/>
      <c r="C113" s="18"/>
      <c r="D113" s="18"/>
      <c r="E113" s="18"/>
      <c r="F113" s="18"/>
      <c r="H113" s="18"/>
      <c r="I113" s="18"/>
      <c r="K113" s="18"/>
      <c r="L113" s="18"/>
    </row>
    <row r="114" spans="2:12" ht="12.75">
      <c r="B114" s="18"/>
      <c r="C114" s="18"/>
      <c r="D114" s="18"/>
      <c r="E114" s="18"/>
      <c r="F114" s="18"/>
      <c r="H114" s="18"/>
      <c r="I114" s="18"/>
      <c r="K114" s="18"/>
      <c r="L114" s="18"/>
    </row>
    <row r="115" spans="2:12" ht="12.75">
      <c r="B115" s="18"/>
      <c r="C115" s="18"/>
      <c r="D115" s="18"/>
      <c r="E115" s="18"/>
      <c r="F115" s="18"/>
      <c r="H115" s="18"/>
      <c r="I115" s="18"/>
      <c r="K115" s="18"/>
      <c r="L115" s="18"/>
    </row>
    <row r="116" spans="2:12" ht="12.75">
      <c r="B116" s="18"/>
      <c r="C116" s="18"/>
      <c r="D116" s="18"/>
      <c r="E116" s="18"/>
      <c r="F116" s="18"/>
      <c r="H116" s="18"/>
      <c r="I116" s="18"/>
      <c r="K116" s="18"/>
      <c r="L116" s="18"/>
    </row>
    <row r="117" spans="2:12" ht="12.75">
      <c r="B117" s="18"/>
      <c r="C117" s="18"/>
      <c r="D117" s="18"/>
      <c r="E117" s="18"/>
      <c r="F117" s="18"/>
      <c r="H117" s="18"/>
      <c r="I117" s="18"/>
      <c r="K117" s="18"/>
      <c r="L117" s="18"/>
    </row>
    <row r="118" spans="2:12" ht="12.75">
      <c r="B118" s="18"/>
      <c r="C118" s="18"/>
      <c r="D118" s="18"/>
      <c r="E118" s="18"/>
      <c r="F118" s="18"/>
      <c r="H118" s="18"/>
      <c r="I118" s="18"/>
      <c r="K118" s="18"/>
      <c r="L118" s="18"/>
    </row>
    <row r="119" spans="2:12" ht="12.75">
      <c r="B119" s="18"/>
      <c r="C119" s="18"/>
      <c r="D119" s="18"/>
      <c r="E119" s="18"/>
      <c r="F119" s="18"/>
      <c r="H119" s="18"/>
      <c r="I119" s="18"/>
      <c r="K119" s="18"/>
      <c r="L119" s="18"/>
    </row>
    <row r="120" spans="2:12" ht="12.75">
      <c r="B120" s="18"/>
      <c r="C120" s="18"/>
      <c r="D120" s="18"/>
      <c r="E120" s="18"/>
      <c r="F120" s="18"/>
      <c r="H120" s="18"/>
      <c r="I120" s="18"/>
      <c r="K120" s="18"/>
      <c r="L120" s="18"/>
    </row>
    <row r="121" spans="2:12" ht="12.75">
      <c r="B121" s="18"/>
      <c r="C121" s="18"/>
      <c r="D121" s="18"/>
      <c r="E121" s="18"/>
      <c r="F121" s="18"/>
      <c r="H121" s="18"/>
      <c r="I121" s="18"/>
      <c r="K121" s="18"/>
      <c r="L121" s="18"/>
    </row>
    <row r="122" spans="2:9" ht="12.75">
      <c r="B122" s="18"/>
      <c r="C122" s="18"/>
      <c r="D122" s="18"/>
      <c r="E122" s="18"/>
      <c r="F122" s="18"/>
      <c r="H122" s="18"/>
      <c r="I122" s="18"/>
    </row>
  </sheetData>
  <mergeCells count="1">
    <mergeCell ref="B1:E1"/>
  </mergeCells>
  <printOptions/>
  <pageMargins left="0.5" right="0.5" top="0.75" bottom="0.75" header="0.5" footer="0.5"/>
  <pageSetup horizontalDpi="600" verticalDpi="600" orientation="landscape" r:id="rId3"/>
  <headerFooter alignWithMargins="0">
    <oddHeader>&amp;CEstimated Cost &amp;D&amp;T
&amp;F</oddHeader>
  </headerFooter>
  <legacyDrawing r:id="rId2"/>
</worksheet>
</file>

<file path=xl/worksheets/sheet8.xml><?xml version="1.0" encoding="utf-8"?>
<worksheet xmlns="http://schemas.openxmlformats.org/spreadsheetml/2006/main" xmlns:r="http://schemas.openxmlformats.org/officeDocument/2006/relationships">
  <dimension ref="A1:I180"/>
  <sheetViews>
    <sheetView workbookViewId="0" topLeftCell="A94">
      <selection activeCell="G111" sqref="G111"/>
    </sheetView>
  </sheetViews>
  <sheetFormatPr defaultColWidth="9.140625" defaultRowHeight="12.75"/>
  <cols>
    <col min="1" max="1" width="10.140625" style="0" bestFit="1" customWidth="1"/>
    <col min="2" max="2" width="32.57421875" style="0" customWidth="1"/>
    <col min="3" max="3" width="18.57421875" style="0" customWidth="1"/>
    <col min="4" max="4" width="15.140625" style="0" customWidth="1"/>
    <col min="5" max="5" width="14.8515625" style="0" customWidth="1"/>
    <col min="7" max="7" width="10.140625" style="0" bestFit="1" customWidth="1"/>
    <col min="8" max="8" width="16.140625" style="0" bestFit="1" customWidth="1"/>
    <col min="9" max="9" width="14.421875" style="0" bestFit="1" customWidth="1"/>
    <col min="10" max="10" width="8.7109375" style="0" bestFit="1" customWidth="1"/>
    <col min="12" max="12" width="10.28125" style="0" bestFit="1" customWidth="1"/>
  </cols>
  <sheetData>
    <row r="1" ht="12.75">
      <c r="A1" t="s">
        <v>32</v>
      </c>
    </row>
    <row r="4" spans="1:5" ht="12.75">
      <c r="A4" t="s">
        <v>23</v>
      </c>
      <c r="B4" t="s">
        <v>22</v>
      </c>
      <c r="C4" t="s">
        <v>30</v>
      </c>
      <c r="D4" t="s">
        <v>46</v>
      </c>
      <c r="E4" t="s">
        <v>31</v>
      </c>
    </row>
    <row r="5" spans="1:5" ht="12.75">
      <c r="A5" s="235">
        <v>41053</v>
      </c>
      <c r="B5" s="151" t="s">
        <v>110</v>
      </c>
      <c r="C5" s="151" t="s">
        <v>111</v>
      </c>
      <c r="D5" s="151" t="s">
        <v>112</v>
      </c>
      <c r="E5" s="360">
        <v>22</v>
      </c>
    </row>
    <row r="6" spans="1:5" ht="12.75">
      <c r="A6" s="235">
        <v>41053</v>
      </c>
      <c r="B6" s="151" t="s">
        <v>268</v>
      </c>
      <c r="C6" s="151" t="s">
        <v>292</v>
      </c>
      <c r="D6" s="151" t="s">
        <v>106</v>
      </c>
      <c r="E6" s="360">
        <v>83.48</v>
      </c>
    </row>
    <row r="7" spans="1:6" ht="12.75">
      <c r="A7" s="235">
        <v>41053</v>
      </c>
      <c r="B7" s="151" t="s">
        <v>114</v>
      </c>
      <c r="C7" s="151" t="s">
        <v>113</v>
      </c>
      <c r="D7" s="151" t="s">
        <v>106</v>
      </c>
      <c r="E7" s="360">
        <v>280.59</v>
      </c>
      <c r="F7" s="37"/>
    </row>
    <row r="8" spans="1:9" ht="12.75">
      <c r="A8" s="235">
        <v>41054</v>
      </c>
      <c r="B8" s="151" t="s">
        <v>104</v>
      </c>
      <c r="C8" s="151" t="s">
        <v>105</v>
      </c>
      <c r="D8" s="151" t="s">
        <v>106</v>
      </c>
      <c r="E8" s="360">
        <v>450</v>
      </c>
      <c r="I8" t="s">
        <v>233</v>
      </c>
    </row>
    <row r="9" spans="1:9" ht="12.75">
      <c r="A9" s="235">
        <v>41054</v>
      </c>
      <c r="B9" s="151" t="s">
        <v>107</v>
      </c>
      <c r="C9" s="151" t="s">
        <v>108</v>
      </c>
      <c r="D9" s="151" t="s">
        <v>109</v>
      </c>
      <c r="E9" s="360">
        <v>174.95</v>
      </c>
      <c r="I9">
        <v>377.73</v>
      </c>
    </row>
    <row r="10" spans="1:5" ht="12.75">
      <c r="A10" s="235">
        <v>41054</v>
      </c>
      <c r="B10" s="151" t="s">
        <v>115</v>
      </c>
      <c r="C10" s="151" t="s">
        <v>116</v>
      </c>
      <c r="D10" s="151" t="s">
        <v>106</v>
      </c>
      <c r="E10" s="360">
        <v>41.35</v>
      </c>
    </row>
    <row r="11" spans="1:5" ht="12.75">
      <c r="A11" s="235">
        <v>41054</v>
      </c>
      <c r="B11" s="151" t="s">
        <v>114</v>
      </c>
      <c r="C11" s="151" t="s">
        <v>118</v>
      </c>
      <c r="D11" s="151" t="s">
        <v>109</v>
      </c>
      <c r="E11" s="360">
        <v>318.86</v>
      </c>
    </row>
    <row r="12" spans="1:5" ht="12.75">
      <c r="A12" s="235">
        <v>41054</v>
      </c>
      <c r="B12" s="151" t="s">
        <v>120</v>
      </c>
      <c r="C12" s="151" t="s">
        <v>119</v>
      </c>
      <c r="D12" s="151" t="s">
        <v>109</v>
      </c>
      <c r="E12" s="360">
        <v>18.9</v>
      </c>
    </row>
    <row r="13" spans="1:6" ht="12.75">
      <c r="A13" s="235">
        <v>41054</v>
      </c>
      <c r="B13" s="151" t="s">
        <v>159</v>
      </c>
      <c r="C13" s="151" t="s">
        <v>160</v>
      </c>
      <c r="D13" s="151" t="s">
        <v>106</v>
      </c>
      <c r="E13" s="360">
        <v>500</v>
      </c>
      <c r="F13" s="37"/>
    </row>
    <row r="14" spans="1:5" ht="12.75">
      <c r="A14" s="235">
        <v>41055</v>
      </c>
      <c r="B14" s="151" t="s">
        <v>162</v>
      </c>
      <c r="C14" s="151" t="s">
        <v>163</v>
      </c>
      <c r="D14" s="151" t="s">
        <v>106</v>
      </c>
      <c r="E14" s="360">
        <v>8.99</v>
      </c>
    </row>
    <row r="15" spans="1:5" ht="12.75">
      <c r="A15" s="235">
        <v>41055</v>
      </c>
      <c r="B15" s="151" t="s">
        <v>405</v>
      </c>
      <c r="C15" s="151" t="s">
        <v>406</v>
      </c>
      <c r="D15" s="151" t="s">
        <v>407</v>
      </c>
      <c r="E15" s="360">
        <v>80.05</v>
      </c>
    </row>
    <row r="16" spans="1:5" ht="12.75">
      <c r="A16" s="235">
        <v>41055</v>
      </c>
      <c r="B16" s="151" t="s">
        <v>164</v>
      </c>
      <c r="C16" s="151" t="s">
        <v>165</v>
      </c>
      <c r="D16" s="151" t="s">
        <v>106</v>
      </c>
      <c r="E16" s="360">
        <v>146.25</v>
      </c>
    </row>
    <row r="17" spans="1:5" ht="12.75">
      <c r="A17" s="235">
        <v>41055</v>
      </c>
      <c r="B17" s="151" t="s">
        <v>166</v>
      </c>
      <c r="C17" s="151" t="s">
        <v>167</v>
      </c>
      <c r="D17" s="151" t="s">
        <v>106</v>
      </c>
      <c r="E17" s="360">
        <v>56</v>
      </c>
    </row>
    <row r="18" spans="1:5" ht="12.75">
      <c r="A18" s="235">
        <v>41055</v>
      </c>
      <c r="B18" s="151" t="s">
        <v>166</v>
      </c>
      <c r="C18" s="151" t="s">
        <v>167</v>
      </c>
      <c r="D18" s="151" t="s">
        <v>106</v>
      </c>
      <c r="E18" s="360">
        <v>400</v>
      </c>
    </row>
    <row r="19" spans="1:5" ht="12.75">
      <c r="A19" s="235">
        <v>41055</v>
      </c>
      <c r="B19" s="151" t="s">
        <v>107</v>
      </c>
      <c r="C19" s="151" t="s">
        <v>168</v>
      </c>
      <c r="D19" s="151" t="s">
        <v>169</v>
      </c>
      <c r="E19" s="360">
        <v>139.9</v>
      </c>
    </row>
    <row r="20" spans="1:5" ht="12.75">
      <c r="A20" s="235">
        <v>41055</v>
      </c>
      <c r="B20" s="151" t="s">
        <v>107</v>
      </c>
      <c r="C20" s="151" t="s">
        <v>119</v>
      </c>
      <c r="D20" s="151" t="s">
        <v>169</v>
      </c>
      <c r="E20" s="360">
        <v>10</v>
      </c>
    </row>
    <row r="21" spans="1:5" ht="12.75">
      <c r="A21" s="235">
        <v>41055</v>
      </c>
      <c r="B21" s="151" t="s">
        <v>107</v>
      </c>
      <c r="C21" s="151" t="s">
        <v>113</v>
      </c>
      <c r="D21" s="151" t="s">
        <v>109</v>
      </c>
      <c r="E21" s="360">
        <v>141.57</v>
      </c>
    </row>
    <row r="22" spans="1:5" ht="12.75">
      <c r="A22" s="235">
        <v>41055</v>
      </c>
      <c r="B22" s="151" t="s">
        <v>222</v>
      </c>
      <c r="C22" s="151" t="s">
        <v>223</v>
      </c>
      <c r="D22" s="151" t="s">
        <v>106</v>
      </c>
      <c r="E22" s="360">
        <v>134.24</v>
      </c>
    </row>
    <row r="23" spans="1:5" ht="12.75">
      <c r="A23" s="235">
        <v>41055</v>
      </c>
      <c r="B23" s="151" t="s">
        <v>115</v>
      </c>
      <c r="C23" s="151" t="s">
        <v>224</v>
      </c>
      <c r="D23" s="151" t="s">
        <v>106</v>
      </c>
      <c r="E23" s="360">
        <v>45.2</v>
      </c>
    </row>
    <row r="24" spans="1:5" ht="12.75">
      <c r="A24" s="235">
        <v>41055</v>
      </c>
      <c r="B24" s="151" t="s">
        <v>222</v>
      </c>
      <c r="C24" s="151" t="s">
        <v>255</v>
      </c>
      <c r="D24" s="151" t="s">
        <v>106</v>
      </c>
      <c r="E24" s="360">
        <v>53.89</v>
      </c>
    </row>
    <row r="25" spans="1:5" ht="12.75">
      <c r="A25" s="235">
        <v>41055</v>
      </c>
      <c r="B25" s="151" t="s">
        <v>115</v>
      </c>
      <c r="C25" s="151" t="s">
        <v>257</v>
      </c>
      <c r="D25" s="151" t="s">
        <v>106</v>
      </c>
      <c r="E25" s="360">
        <v>100.67</v>
      </c>
    </row>
    <row r="26" spans="1:5" ht="12.75">
      <c r="A26" s="235">
        <v>41055</v>
      </c>
      <c r="B26" s="151" t="s">
        <v>115</v>
      </c>
      <c r="C26" s="151" t="s">
        <v>258</v>
      </c>
      <c r="D26" s="151" t="s">
        <v>106</v>
      </c>
      <c r="E26" s="360">
        <v>36.03</v>
      </c>
    </row>
    <row r="27" spans="1:5" ht="12.75">
      <c r="A27" s="235">
        <v>41055</v>
      </c>
      <c r="B27" s="151" t="s">
        <v>115</v>
      </c>
      <c r="C27" s="151" t="s">
        <v>259</v>
      </c>
      <c r="D27" s="151" t="s">
        <v>106</v>
      </c>
      <c r="E27" s="360">
        <v>24.44</v>
      </c>
    </row>
    <row r="28" spans="1:6" ht="12.75">
      <c r="A28" s="235">
        <v>41055</v>
      </c>
      <c r="B28" s="151" t="s">
        <v>115</v>
      </c>
      <c r="C28" s="151" t="s">
        <v>260</v>
      </c>
      <c r="D28" s="151" t="s">
        <v>106</v>
      </c>
      <c r="E28" s="360">
        <v>179.72</v>
      </c>
      <c r="F28" s="37"/>
    </row>
    <row r="29" spans="1:5" ht="12.75">
      <c r="A29" s="235">
        <v>41056</v>
      </c>
      <c r="B29" s="151" t="s">
        <v>162</v>
      </c>
      <c r="C29" s="151" t="s">
        <v>195</v>
      </c>
      <c r="D29" s="151" t="s">
        <v>106</v>
      </c>
      <c r="E29" s="360">
        <v>234.86</v>
      </c>
    </row>
    <row r="30" spans="1:5" ht="12.75">
      <c r="A30" s="235">
        <v>41056</v>
      </c>
      <c r="B30" s="151" t="s">
        <v>268</v>
      </c>
      <c r="C30" s="151" t="s">
        <v>269</v>
      </c>
      <c r="D30" s="151" t="s">
        <v>106</v>
      </c>
      <c r="E30" s="360">
        <v>809.38</v>
      </c>
    </row>
    <row r="31" spans="1:5" ht="12.75">
      <c r="A31" s="235">
        <v>41056</v>
      </c>
      <c r="B31" s="151" t="s">
        <v>114</v>
      </c>
      <c r="C31" s="151" t="s">
        <v>119</v>
      </c>
      <c r="D31" s="151" t="s">
        <v>193</v>
      </c>
      <c r="E31" s="360">
        <v>29.8</v>
      </c>
    </row>
    <row r="32" spans="1:6" ht="12.75">
      <c r="A32" s="235">
        <v>41056</v>
      </c>
      <c r="B32" s="151" t="s">
        <v>194</v>
      </c>
      <c r="C32" s="151" t="s">
        <v>195</v>
      </c>
      <c r="D32" s="151" t="s">
        <v>196</v>
      </c>
      <c r="E32" s="360">
        <v>341.46</v>
      </c>
      <c r="F32" s="37"/>
    </row>
    <row r="33" spans="1:5" ht="12.75">
      <c r="A33" s="235">
        <v>41057</v>
      </c>
      <c r="B33" s="151" t="s">
        <v>162</v>
      </c>
      <c r="C33" s="151" t="s">
        <v>205</v>
      </c>
      <c r="D33" s="151" t="s">
        <v>196</v>
      </c>
      <c r="E33" s="360">
        <v>36.98</v>
      </c>
    </row>
    <row r="34" spans="1:5" ht="12.75">
      <c r="A34" s="235">
        <v>41057</v>
      </c>
      <c r="B34" s="151" t="s">
        <v>104</v>
      </c>
      <c r="C34" s="151" t="s">
        <v>160</v>
      </c>
      <c r="D34" s="151" t="s">
        <v>106</v>
      </c>
      <c r="E34" s="360">
        <v>140</v>
      </c>
    </row>
    <row r="35" spans="1:6" ht="12.75">
      <c r="A35" s="235">
        <v>41057</v>
      </c>
      <c r="B35" s="151" t="s">
        <v>194</v>
      </c>
      <c r="C35" s="151" t="s">
        <v>195</v>
      </c>
      <c r="D35" s="151" t="s">
        <v>196</v>
      </c>
      <c r="E35" s="360">
        <v>1707.3</v>
      </c>
      <c r="F35" s="37"/>
    </row>
    <row r="36" spans="1:6" ht="12.75">
      <c r="A36" s="235">
        <v>41057</v>
      </c>
      <c r="B36" s="151" t="s">
        <v>211</v>
      </c>
      <c r="C36" s="151" t="s">
        <v>214</v>
      </c>
      <c r="D36" s="151" t="s">
        <v>109</v>
      </c>
      <c r="E36" s="360">
        <v>131.13</v>
      </c>
      <c r="F36" s="37"/>
    </row>
    <row r="37" spans="1:6" ht="12.75">
      <c r="A37" s="235">
        <v>41057</v>
      </c>
      <c r="B37" s="151" t="s">
        <v>162</v>
      </c>
      <c r="C37" s="151" t="s">
        <v>195</v>
      </c>
      <c r="D37" s="151" t="s">
        <v>106</v>
      </c>
      <c r="E37" s="360">
        <v>377.73</v>
      </c>
      <c r="F37" s="37"/>
    </row>
    <row r="38" spans="1:6" ht="12.75">
      <c r="A38" s="235">
        <v>41057</v>
      </c>
      <c r="B38" s="151" t="s">
        <v>115</v>
      </c>
      <c r="C38" s="151" t="s">
        <v>261</v>
      </c>
      <c r="D38" s="151" t="s">
        <v>106</v>
      </c>
      <c r="E38" s="360">
        <v>175.21</v>
      </c>
      <c r="F38" s="37"/>
    </row>
    <row r="39" spans="1:6" ht="12.75">
      <c r="A39" s="235">
        <v>41057</v>
      </c>
      <c r="B39" s="151" t="s">
        <v>264</v>
      </c>
      <c r="C39" s="151" t="s">
        <v>265</v>
      </c>
      <c r="D39" s="151" t="s">
        <v>106</v>
      </c>
      <c r="E39" s="360">
        <v>108.16</v>
      </c>
      <c r="F39" s="37"/>
    </row>
    <row r="40" spans="1:6" ht="12.75">
      <c r="A40" s="235">
        <v>41057</v>
      </c>
      <c r="B40" s="151" t="s">
        <v>264</v>
      </c>
      <c r="C40" s="151" t="s">
        <v>266</v>
      </c>
      <c r="D40" s="151" t="s">
        <v>106</v>
      </c>
      <c r="E40" s="360">
        <v>56.83</v>
      </c>
      <c r="F40" s="37"/>
    </row>
    <row r="41" spans="1:6" ht="12.75">
      <c r="A41" s="235">
        <v>41057</v>
      </c>
      <c r="B41" s="151" t="s">
        <v>264</v>
      </c>
      <c r="C41" s="151" t="s">
        <v>267</v>
      </c>
      <c r="D41" s="151" t="s">
        <v>106</v>
      </c>
      <c r="E41" s="360">
        <v>61.32</v>
      </c>
      <c r="F41" s="37"/>
    </row>
    <row r="42" spans="1:6" ht="12.75">
      <c r="A42" s="235">
        <v>41057</v>
      </c>
      <c r="B42" s="151" t="s">
        <v>264</v>
      </c>
      <c r="C42" s="151" t="s">
        <v>270</v>
      </c>
      <c r="D42" s="151" t="s">
        <v>106</v>
      </c>
      <c r="E42" s="360">
        <v>23.05</v>
      </c>
      <c r="F42" s="37"/>
    </row>
    <row r="43" spans="1:6" ht="12.75">
      <c r="A43" s="235">
        <v>41057</v>
      </c>
      <c r="B43" s="151" t="s">
        <v>305</v>
      </c>
      <c r="C43" s="151" t="s">
        <v>306</v>
      </c>
      <c r="D43" s="151" t="s">
        <v>109</v>
      </c>
      <c r="E43" s="360">
        <v>20</v>
      </c>
      <c r="F43" s="37" t="s">
        <v>307</v>
      </c>
    </row>
    <row r="44" spans="1:6" ht="12.75">
      <c r="A44" s="235">
        <v>41057</v>
      </c>
      <c r="B44" s="151" t="s">
        <v>305</v>
      </c>
      <c r="C44" s="151" t="s">
        <v>306</v>
      </c>
      <c r="D44" s="151" t="s">
        <v>109</v>
      </c>
      <c r="E44" s="360">
        <v>30</v>
      </c>
      <c r="F44" s="37" t="s">
        <v>307</v>
      </c>
    </row>
    <row r="45" spans="1:6" ht="12.75">
      <c r="A45" s="235">
        <v>41057</v>
      </c>
      <c r="B45" s="151" t="s">
        <v>114</v>
      </c>
      <c r="C45" s="151" t="s">
        <v>308</v>
      </c>
      <c r="D45" s="151" t="s">
        <v>109</v>
      </c>
      <c r="E45" s="360">
        <v>131.13</v>
      </c>
      <c r="F45" s="37"/>
    </row>
    <row r="46" spans="1:6" ht="12.75">
      <c r="A46" s="235">
        <v>41057</v>
      </c>
      <c r="B46" s="151" t="s">
        <v>264</v>
      </c>
      <c r="C46" s="151" t="s">
        <v>271</v>
      </c>
      <c r="D46" s="151" t="s">
        <v>106</v>
      </c>
      <c r="E46" s="360">
        <v>61.78</v>
      </c>
      <c r="F46" s="37"/>
    </row>
    <row r="47" spans="1:5" ht="12.75">
      <c r="A47" s="235">
        <v>41058</v>
      </c>
      <c r="B47" s="151" t="s">
        <v>211</v>
      </c>
      <c r="C47" s="151" t="s">
        <v>212</v>
      </c>
      <c r="D47" s="151" t="s">
        <v>213</v>
      </c>
      <c r="E47" s="360">
        <v>11.97</v>
      </c>
    </row>
    <row r="48" spans="1:5" ht="12.75">
      <c r="A48" s="235">
        <v>41058</v>
      </c>
      <c r="B48" s="151" t="s">
        <v>253</v>
      </c>
      <c r="C48" s="151" t="s">
        <v>254</v>
      </c>
      <c r="D48" s="151" t="s">
        <v>106</v>
      </c>
      <c r="E48" s="360">
        <v>60.5</v>
      </c>
    </row>
    <row r="49" spans="1:5" ht="12.75">
      <c r="A49" s="235">
        <v>41058</v>
      </c>
      <c r="B49" s="151" t="s">
        <v>115</v>
      </c>
      <c r="C49" s="151" t="s">
        <v>262</v>
      </c>
      <c r="D49" s="151" t="s">
        <v>106</v>
      </c>
      <c r="E49" s="360">
        <v>204.68</v>
      </c>
    </row>
    <row r="50" spans="1:5" ht="12.75">
      <c r="A50" s="235">
        <v>41058</v>
      </c>
      <c r="B50" s="151" t="s">
        <v>115</v>
      </c>
      <c r="C50" s="151" t="s">
        <v>223</v>
      </c>
      <c r="D50" s="151" t="s">
        <v>106</v>
      </c>
      <c r="E50" s="360">
        <v>39.82</v>
      </c>
    </row>
    <row r="51" spans="1:5" ht="12.75">
      <c r="A51" s="235">
        <v>41058</v>
      </c>
      <c r="B51" s="151" t="s">
        <v>115</v>
      </c>
      <c r="C51" s="151" t="s">
        <v>263</v>
      </c>
      <c r="D51" s="151" t="s">
        <v>106</v>
      </c>
      <c r="E51" s="360">
        <v>195.96</v>
      </c>
    </row>
    <row r="52" spans="1:5" ht="12.75">
      <c r="A52" s="235">
        <v>41058</v>
      </c>
      <c r="B52" s="151" t="s">
        <v>264</v>
      </c>
      <c r="C52" s="151" t="s">
        <v>272</v>
      </c>
      <c r="D52" s="151" t="s">
        <v>106</v>
      </c>
      <c r="E52" s="360">
        <v>104.76</v>
      </c>
    </row>
    <row r="53" spans="1:5" ht="12.75">
      <c r="A53" s="235">
        <v>41058</v>
      </c>
      <c r="B53" s="151" t="s">
        <v>264</v>
      </c>
      <c r="C53" s="151" t="s">
        <v>273</v>
      </c>
      <c r="D53" s="151" t="s">
        <v>106</v>
      </c>
      <c r="E53" s="360">
        <v>45</v>
      </c>
    </row>
    <row r="54" spans="1:5" ht="12.75">
      <c r="A54" s="235">
        <v>41059</v>
      </c>
      <c r="B54" s="151" t="s">
        <v>218</v>
      </c>
      <c r="C54" s="151" t="s">
        <v>219</v>
      </c>
      <c r="D54" s="151" t="s">
        <v>106</v>
      </c>
      <c r="E54" s="360">
        <v>131.5</v>
      </c>
    </row>
    <row r="55" spans="1:5" ht="12.75">
      <c r="A55" s="235">
        <v>41059</v>
      </c>
      <c r="B55" s="151" t="s">
        <v>264</v>
      </c>
      <c r="C55" s="151" t="s">
        <v>274</v>
      </c>
      <c r="D55" s="151" t="s">
        <v>106</v>
      </c>
      <c r="E55" s="360">
        <v>23.26</v>
      </c>
    </row>
    <row r="56" spans="1:5" ht="12.75">
      <c r="A56" s="235">
        <v>41059</v>
      </c>
      <c r="B56" s="151" t="s">
        <v>299</v>
      </c>
      <c r="C56" s="151" t="s">
        <v>300</v>
      </c>
      <c r="D56" s="151" t="s">
        <v>301</v>
      </c>
      <c r="E56" s="360">
        <v>49.97</v>
      </c>
    </row>
    <row r="57" spans="1:5" ht="12.75">
      <c r="A57" s="235">
        <v>41059</v>
      </c>
      <c r="B57" s="151" t="s">
        <v>253</v>
      </c>
      <c r="C57" s="151" t="s">
        <v>284</v>
      </c>
      <c r="D57" s="151" t="s">
        <v>106</v>
      </c>
      <c r="E57" s="360">
        <v>202</v>
      </c>
    </row>
    <row r="58" spans="1:5" ht="12.75">
      <c r="A58" s="235">
        <v>41059</v>
      </c>
      <c r="B58" s="151" t="s">
        <v>114</v>
      </c>
      <c r="C58" s="151" t="s">
        <v>302</v>
      </c>
      <c r="D58" s="151" t="s">
        <v>303</v>
      </c>
      <c r="E58" s="360">
        <v>46.17</v>
      </c>
    </row>
    <row r="59" spans="1:5" ht="12.75">
      <c r="A59" s="235">
        <v>41059</v>
      </c>
      <c r="B59" s="151" t="s">
        <v>114</v>
      </c>
      <c r="C59" s="151" t="s">
        <v>304</v>
      </c>
      <c r="D59" s="151" t="s">
        <v>109</v>
      </c>
      <c r="E59" s="360">
        <v>68.75</v>
      </c>
    </row>
    <row r="60" spans="1:5" ht="12.75">
      <c r="A60" s="235">
        <v>41059</v>
      </c>
      <c r="B60" s="151" t="s">
        <v>107</v>
      </c>
      <c r="C60" s="151" t="s">
        <v>304</v>
      </c>
      <c r="D60" s="151" t="s">
        <v>109</v>
      </c>
      <c r="E60" s="360">
        <v>81.45</v>
      </c>
    </row>
    <row r="61" spans="1:5" ht="12.75">
      <c r="A61" s="235">
        <v>41059</v>
      </c>
      <c r="B61" s="151" t="s">
        <v>115</v>
      </c>
      <c r="C61" s="151" t="s">
        <v>285</v>
      </c>
      <c r="D61" s="151" t="s">
        <v>106</v>
      </c>
      <c r="E61" s="360">
        <v>22.08</v>
      </c>
    </row>
    <row r="62" spans="1:5" ht="12.75">
      <c r="A62" s="235">
        <v>41060</v>
      </c>
      <c r="B62" s="151" t="s">
        <v>222</v>
      </c>
      <c r="C62" s="151" t="s">
        <v>263</v>
      </c>
      <c r="D62" s="151" t="s">
        <v>106</v>
      </c>
      <c r="E62" s="360">
        <v>34.98</v>
      </c>
    </row>
    <row r="63" spans="1:5" ht="12.75">
      <c r="A63" s="235">
        <v>41060</v>
      </c>
      <c r="B63" s="151" t="s">
        <v>222</v>
      </c>
      <c r="C63" s="151" t="s">
        <v>286</v>
      </c>
      <c r="D63" s="151" t="s">
        <v>106</v>
      </c>
      <c r="E63" s="360">
        <v>101.55</v>
      </c>
    </row>
    <row r="64" spans="1:5" ht="12.75">
      <c r="A64" s="235">
        <v>41060</v>
      </c>
      <c r="B64" s="151" t="s">
        <v>253</v>
      </c>
      <c r="C64" s="151" t="s">
        <v>287</v>
      </c>
      <c r="D64" s="151" t="s">
        <v>106</v>
      </c>
      <c r="E64" s="360">
        <v>49.5</v>
      </c>
    </row>
    <row r="65" spans="1:5" ht="12.75">
      <c r="A65" s="235">
        <v>41060</v>
      </c>
      <c r="B65" s="151" t="s">
        <v>253</v>
      </c>
      <c r="C65" s="151" t="s">
        <v>288</v>
      </c>
      <c r="D65" s="151" t="s">
        <v>106</v>
      </c>
      <c r="E65" s="360">
        <v>10</v>
      </c>
    </row>
    <row r="66" spans="1:5" ht="12.75">
      <c r="A66" s="235">
        <v>41060</v>
      </c>
      <c r="B66" s="151" t="s">
        <v>264</v>
      </c>
      <c r="C66" s="151" t="s">
        <v>290</v>
      </c>
      <c r="D66" s="151" t="s">
        <v>106</v>
      </c>
      <c r="E66" s="360">
        <v>65.46</v>
      </c>
    </row>
    <row r="67" spans="1:5" ht="12.75">
      <c r="A67" s="235">
        <v>41060</v>
      </c>
      <c r="B67" s="151" t="s">
        <v>264</v>
      </c>
      <c r="C67" s="151" t="s">
        <v>289</v>
      </c>
      <c r="D67" s="151" t="s">
        <v>106</v>
      </c>
      <c r="E67" s="360">
        <v>50.12</v>
      </c>
    </row>
    <row r="68" spans="1:5" ht="12.75">
      <c r="A68" s="235">
        <v>41060</v>
      </c>
      <c r="B68" s="151" t="s">
        <v>366</v>
      </c>
      <c r="C68" s="151" t="s">
        <v>212</v>
      </c>
      <c r="D68" s="151" t="s">
        <v>303</v>
      </c>
      <c r="E68" s="360">
        <v>12.76</v>
      </c>
    </row>
    <row r="69" spans="1:5" ht="12.75">
      <c r="A69" s="235">
        <v>41060</v>
      </c>
      <c r="B69" s="151" t="s">
        <v>264</v>
      </c>
      <c r="C69" s="151" t="s">
        <v>291</v>
      </c>
      <c r="D69" s="151" t="s">
        <v>106</v>
      </c>
      <c r="E69" s="360">
        <v>205.92</v>
      </c>
    </row>
    <row r="70" spans="1:5" ht="12.75">
      <c r="A70" s="235">
        <v>41060</v>
      </c>
      <c r="B70" s="151" t="s">
        <v>107</v>
      </c>
      <c r="C70" s="151" t="s">
        <v>212</v>
      </c>
      <c r="D70" s="151" t="s">
        <v>106</v>
      </c>
      <c r="E70" s="360">
        <v>21.54</v>
      </c>
    </row>
    <row r="71" spans="1:5" ht="12.75">
      <c r="A71" s="235">
        <v>41061</v>
      </c>
      <c r="B71" s="151" t="s">
        <v>104</v>
      </c>
      <c r="C71" s="151" t="s">
        <v>160</v>
      </c>
      <c r="D71" s="151" t="s">
        <v>106</v>
      </c>
      <c r="E71" s="248">
        <v>80</v>
      </c>
    </row>
    <row r="72" spans="1:5" ht="12.75">
      <c r="A72" s="235">
        <v>41061</v>
      </c>
      <c r="B72" s="151" t="s">
        <v>253</v>
      </c>
      <c r="C72" s="151" t="s">
        <v>362</v>
      </c>
      <c r="D72" s="151" t="s">
        <v>106</v>
      </c>
      <c r="E72" s="248">
        <v>99</v>
      </c>
    </row>
    <row r="73" spans="1:5" ht="12.75">
      <c r="A73" s="235">
        <v>41061</v>
      </c>
      <c r="B73" s="151" t="s">
        <v>162</v>
      </c>
      <c r="C73" s="151" t="s">
        <v>368</v>
      </c>
      <c r="D73" s="151" t="s">
        <v>106</v>
      </c>
      <c r="E73" s="248">
        <v>25.96</v>
      </c>
    </row>
    <row r="74" spans="1:5" ht="12.75">
      <c r="A74" s="235">
        <v>41061</v>
      </c>
      <c r="B74" s="151" t="s">
        <v>366</v>
      </c>
      <c r="C74" s="151" t="s">
        <v>212</v>
      </c>
      <c r="D74" s="151" t="s">
        <v>213</v>
      </c>
      <c r="E74" s="248">
        <v>12</v>
      </c>
    </row>
    <row r="75" spans="1:5" ht="12.75">
      <c r="A75" s="235">
        <v>41061</v>
      </c>
      <c r="B75" s="151" t="s">
        <v>264</v>
      </c>
      <c r="C75" s="151" t="s">
        <v>383</v>
      </c>
      <c r="D75" s="151" t="s">
        <v>106</v>
      </c>
      <c r="E75" s="248">
        <v>56.3</v>
      </c>
    </row>
    <row r="76" spans="1:5" ht="12.75">
      <c r="A76" s="235">
        <v>41062</v>
      </c>
      <c r="B76" s="151" t="s">
        <v>437</v>
      </c>
      <c r="C76" s="151" t="s">
        <v>438</v>
      </c>
      <c r="D76" s="151" t="s">
        <v>106</v>
      </c>
      <c r="E76" s="248">
        <v>3.99</v>
      </c>
    </row>
    <row r="77" spans="1:5" ht="12.75">
      <c r="A77" s="235">
        <v>41062</v>
      </c>
      <c r="B77" s="151" t="s">
        <v>439</v>
      </c>
      <c r="C77" s="151" t="s">
        <v>440</v>
      </c>
      <c r="D77" s="151" t="s">
        <v>106</v>
      </c>
      <c r="E77" s="248">
        <v>11.93</v>
      </c>
    </row>
    <row r="78" spans="1:5" ht="12.75">
      <c r="A78" s="235">
        <v>41062</v>
      </c>
      <c r="B78" s="151" t="s">
        <v>115</v>
      </c>
      <c r="C78" s="151" t="s">
        <v>441</v>
      </c>
      <c r="D78" s="151" t="s">
        <v>106</v>
      </c>
      <c r="E78" s="248">
        <v>6.61</v>
      </c>
    </row>
    <row r="79" spans="1:5" ht="12.75">
      <c r="A79" s="235">
        <v>41062</v>
      </c>
      <c r="B79" s="151" t="s">
        <v>115</v>
      </c>
      <c r="C79" s="151" t="s">
        <v>442</v>
      </c>
      <c r="D79" s="151" t="s">
        <v>106</v>
      </c>
      <c r="E79" s="248">
        <v>30.79</v>
      </c>
    </row>
    <row r="80" spans="1:5" ht="12.75">
      <c r="A80" s="235">
        <v>41062</v>
      </c>
      <c r="B80" s="151" t="s">
        <v>222</v>
      </c>
      <c r="C80" s="151" t="s">
        <v>443</v>
      </c>
      <c r="D80" s="151" t="s">
        <v>106</v>
      </c>
      <c r="E80" s="248">
        <v>34.78</v>
      </c>
    </row>
    <row r="81" spans="1:5" ht="12.75">
      <c r="A81" s="235"/>
      <c r="B81" s="151"/>
      <c r="C81" s="151"/>
      <c r="D81" s="151"/>
      <c r="E81" s="248"/>
    </row>
    <row r="82" spans="1:5" ht="12.75">
      <c r="A82" s="235"/>
      <c r="B82" s="151"/>
      <c r="C82" s="151"/>
      <c r="D82" s="151"/>
      <c r="E82" s="248"/>
    </row>
    <row r="83" spans="1:5" ht="12.75">
      <c r="A83" s="235"/>
      <c r="B83" s="151"/>
      <c r="C83" s="151"/>
      <c r="D83" s="151"/>
      <c r="E83" s="248"/>
    </row>
    <row r="84" spans="1:5" ht="12.75">
      <c r="A84" s="235"/>
      <c r="B84" s="151"/>
      <c r="C84" s="151"/>
      <c r="D84" s="151"/>
      <c r="E84" s="248"/>
    </row>
    <row r="85" spans="1:5" ht="12.75">
      <c r="A85" s="235"/>
      <c r="B85" s="151"/>
      <c r="C85" s="151"/>
      <c r="D85" s="151"/>
      <c r="E85" s="248"/>
    </row>
    <row r="86" spans="1:5" ht="12.75">
      <c r="A86" s="235"/>
      <c r="B86" s="151"/>
      <c r="C86" s="151"/>
      <c r="D86" s="151"/>
      <c r="E86" s="248"/>
    </row>
    <row r="87" spans="1:5" ht="12.75">
      <c r="A87" s="235"/>
      <c r="B87" s="151"/>
      <c r="C87" s="151"/>
      <c r="D87" s="151"/>
      <c r="E87" s="248"/>
    </row>
    <row r="88" spans="1:5" ht="12.75">
      <c r="A88" s="235"/>
      <c r="B88" s="151"/>
      <c r="C88" s="151"/>
      <c r="D88" s="151"/>
      <c r="E88" s="248"/>
    </row>
    <row r="89" spans="1:5" ht="12.75">
      <c r="A89" s="235"/>
      <c r="B89" s="151"/>
      <c r="C89" s="151"/>
      <c r="D89" s="151"/>
      <c r="E89" s="248"/>
    </row>
    <row r="90" spans="1:5" ht="12.75">
      <c r="A90" s="235"/>
      <c r="B90" s="151"/>
      <c r="C90" s="151"/>
      <c r="D90" s="151"/>
      <c r="E90" s="248"/>
    </row>
    <row r="91" spans="1:5" ht="12.75">
      <c r="A91" s="235"/>
      <c r="B91" s="151"/>
      <c r="C91" s="151"/>
      <c r="D91" s="151"/>
      <c r="E91" s="248"/>
    </row>
    <row r="92" spans="1:5" ht="12.75">
      <c r="A92" s="235"/>
      <c r="B92" s="151"/>
      <c r="C92" s="151"/>
      <c r="D92" s="151"/>
      <c r="E92" s="248"/>
    </row>
    <row r="93" spans="1:5" ht="12.75">
      <c r="A93" s="235"/>
      <c r="B93" s="151"/>
      <c r="C93" s="151"/>
      <c r="D93" s="151"/>
      <c r="E93" s="248"/>
    </row>
    <row r="94" spans="1:5" ht="12.75">
      <c r="A94" s="235"/>
      <c r="B94" s="151"/>
      <c r="C94" s="151"/>
      <c r="D94" s="151"/>
      <c r="E94" s="248"/>
    </row>
    <row r="95" spans="1:5" ht="12.75">
      <c r="A95" s="235"/>
      <c r="B95" s="151"/>
      <c r="C95" s="151"/>
      <c r="D95" s="151"/>
      <c r="E95" s="248"/>
    </row>
    <row r="96" spans="1:5" ht="12.75">
      <c r="A96" s="235"/>
      <c r="B96" s="151"/>
      <c r="C96" s="151"/>
      <c r="D96" s="151"/>
      <c r="E96" s="248"/>
    </row>
    <row r="97" spans="1:5" ht="12.75">
      <c r="A97" s="235"/>
      <c r="B97" s="151"/>
      <c r="C97" s="151"/>
      <c r="D97" s="151"/>
      <c r="E97" s="248"/>
    </row>
    <row r="98" spans="1:5" ht="12.75">
      <c r="A98" s="235"/>
      <c r="B98" s="151"/>
      <c r="C98" s="151"/>
      <c r="D98" s="151"/>
      <c r="E98" s="248"/>
    </row>
    <row r="99" spans="1:5" ht="12.75">
      <c r="A99" s="235"/>
      <c r="B99" s="151"/>
      <c r="C99" s="151"/>
      <c r="D99" s="151"/>
      <c r="E99" s="248"/>
    </row>
    <row r="100" spans="1:5" ht="12.75" customHeight="1">
      <c r="A100" s="235"/>
      <c r="B100" s="151"/>
      <c r="C100" s="151"/>
      <c r="D100" s="151"/>
      <c r="E100" s="248"/>
    </row>
    <row r="101" spans="1:5" ht="12.75">
      <c r="A101" s="235"/>
      <c r="B101" s="151"/>
      <c r="C101" s="151"/>
      <c r="D101" s="151"/>
      <c r="E101" s="248"/>
    </row>
    <row r="102" spans="1:5" ht="12.75">
      <c r="A102" s="235"/>
      <c r="B102" s="151"/>
      <c r="C102" s="151"/>
      <c r="D102" s="151"/>
      <c r="E102" s="248"/>
    </row>
    <row r="103" spans="1:5" ht="22.5" customHeight="1">
      <c r="A103" s="235"/>
      <c r="B103" s="151"/>
      <c r="C103" s="151"/>
      <c r="D103" s="151"/>
      <c r="E103" s="248"/>
    </row>
    <row r="104" spans="1:5" ht="13.5" customHeight="1">
      <c r="A104" s="235"/>
      <c r="B104" s="151"/>
      <c r="C104" s="151"/>
      <c r="D104" s="151"/>
      <c r="E104" s="248"/>
    </row>
    <row r="105" spans="1:5" ht="12.75">
      <c r="A105" s="235"/>
      <c r="B105" s="151"/>
      <c r="C105" s="151"/>
      <c r="D105" s="151"/>
      <c r="E105" s="151"/>
    </row>
    <row r="106" spans="1:2" ht="12.75">
      <c r="A106" s="200">
        <f>'ESTIMATED COST'!A9</f>
        <v>41053</v>
      </c>
      <c r="B106" s="11">
        <f>SUM(E5:E7)</f>
        <v>386.07</v>
      </c>
    </row>
    <row r="107" spans="1:2" ht="12.75">
      <c r="A107" s="200">
        <f>SUM(A106+1)</f>
        <v>41054</v>
      </c>
      <c r="B107" s="98">
        <f>SUM(E8:E13)</f>
        <v>1504.06</v>
      </c>
    </row>
    <row r="108" spans="1:2" ht="12.75">
      <c r="A108" s="200">
        <f aca="true" t="shared" si="0" ref="A108:A118">SUM(A107+1)</f>
        <v>41055</v>
      </c>
      <c r="B108" s="68">
        <f>SUM(E14:E28)</f>
        <v>1556.9500000000003</v>
      </c>
    </row>
    <row r="109" spans="1:2" ht="12.75">
      <c r="A109" s="200">
        <f t="shared" si="0"/>
        <v>41056</v>
      </c>
      <c r="B109" s="91">
        <f>SUM(E29:E32)</f>
        <v>1415.5</v>
      </c>
    </row>
    <row r="110" spans="1:2" ht="12.75">
      <c r="A110" s="200">
        <f t="shared" si="0"/>
        <v>41057</v>
      </c>
      <c r="B110" s="99">
        <f>SUM(E33:E46)</f>
        <v>3060.6200000000003</v>
      </c>
    </row>
    <row r="111" spans="1:2" ht="12.75">
      <c r="A111" s="200">
        <f t="shared" si="0"/>
        <v>41058</v>
      </c>
      <c r="B111" s="26">
        <f>SUM(E47:E53)</f>
        <v>662.6899999999999</v>
      </c>
    </row>
    <row r="112" spans="1:2" ht="12.75">
      <c r="A112" s="200">
        <f t="shared" si="0"/>
        <v>41059</v>
      </c>
      <c r="B112" s="100">
        <f>SUM(E54:E61)</f>
        <v>625.1800000000002</v>
      </c>
    </row>
    <row r="113" spans="1:2" ht="12.75">
      <c r="A113" s="200">
        <f t="shared" si="0"/>
        <v>41060</v>
      </c>
      <c r="B113" s="101">
        <f>SUM(E62:E70)</f>
        <v>551.8299999999999</v>
      </c>
    </row>
    <row r="114" spans="1:2" ht="12.75">
      <c r="A114" s="200">
        <f t="shared" si="0"/>
        <v>41061</v>
      </c>
      <c r="B114" s="94">
        <f>SUM(E71:E75)</f>
        <v>273.26</v>
      </c>
    </row>
    <row r="115" spans="1:2" ht="12.75">
      <c r="A115" s="200">
        <f t="shared" si="0"/>
        <v>41062</v>
      </c>
      <c r="B115" s="102">
        <f>SUM(E76:E80)</f>
        <v>88.1</v>
      </c>
    </row>
    <row r="116" spans="1:2" ht="12.75">
      <c r="A116" s="200">
        <f t="shared" si="0"/>
        <v>41063</v>
      </c>
      <c r="B116" s="93"/>
    </row>
    <row r="117" spans="1:2" ht="12.75">
      <c r="A117" s="200">
        <f t="shared" si="0"/>
        <v>41064</v>
      </c>
      <c r="B117" s="92"/>
    </row>
    <row r="118" spans="1:2" ht="12.75">
      <c r="A118" s="200">
        <f t="shared" si="0"/>
        <v>41065</v>
      </c>
      <c r="B118" s="11"/>
    </row>
    <row r="178" ht="12.75">
      <c r="D178" s="41"/>
    </row>
    <row r="179" ht="12.75">
      <c r="D179" s="41"/>
    </row>
    <row r="180" ht="12.75">
      <c r="D180" s="41"/>
    </row>
  </sheetData>
  <printOptions/>
  <pageMargins left="0.5" right="0.5" top="0.75" bottom="0.75" header="0.5" footer="0.5"/>
  <pageSetup horizontalDpi="600" verticalDpi="600" orientation="landscape" r:id="rId3"/>
  <headerFooter alignWithMargins="0">
    <oddHeader>&amp;CEstimated Cost &amp;D&amp;T
&amp;F</oddHeader>
  </headerFooter>
  <legacyDrawing r:id="rId2"/>
</worksheet>
</file>

<file path=xl/worksheets/sheet9.xml><?xml version="1.0" encoding="utf-8"?>
<worksheet xmlns="http://schemas.openxmlformats.org/spreadsheetml/2006/main" xmlns:r="http://schemas.openxmlformats.org/officeDocument/2006/relationships">
  <dimension ref="A1:N19"/>
  <sheetViews>
    <sheetView workbookViewId="0" topLeftCell="A1">
      <selection activeCell="I8" sqref="I8"/>
    </sheetView>
  </sheetViews>
  <sheetFormatPr defaultColWidth="9.140625" defaultRowHeight="12.75"/>
  <cols>
    <col min="1" max="1" width="11.28125" style="0" customWidth="1"/>
    <col min="2" max="2" width="18.140625" style="0" customWidth="1"/>
    <col min="5" max="5" width="10.7109375" style="0" bestFit="1" customWidth="1"/>
    <col min="6" max="6" width="9.7109375" style="0" bestFit="1" customWidth="1"/>
    <col min="14" max="14" width="11.28125" style="0" customWidth="1"/>
  </cols>
  <sheetData>
    <row r="1" spans="1:5" ht="12.75">
      <c r="A1" s="200">
        <f>'ESTIMATED COST'!A9</f>
        <v>41053</v>
      </c>
      <c r="B1" s="291">
        <v>22248.65</v>
      </c>
      <c r="D1">
        <v>16509.98</v>
      </c>
      <c r="E1" s="362">
        <v>22548.65</v>
      </c>
    </row>
    <row r="2" spans="1:5" ht="12.75">
      <c r="A2" s="200">
        <f>SUM(A1+1)</f>
        <v>41054</v>
      </c>
      <c r="B2" s="291">
        <v>70783.87</v>
      </c>
      <c r="D2">
        <v>54385.93</v>
      </c>
      <c r="E2" s="362">
        <v>70783.87</v>
      </c>
    </row>
    <row r="3" spans="1:5" ht="12.75">
      <c r="A3" s="200">
        <f aca="true" t="shared" si="0" ref="A3:A13">SUM(A2+1)</f>
        <v>41055</v>
      </c>
      <c r="B3" s="291">
        <v>86744.78</v>
      </c>
      <c r="D3">
        <v>60272.66</v>
      </c>
      <c r="E3" s="362">
        <v>86744.78</v>
      </c>
    </row>
    <row r="4" spans="1:5" ht="12.75">
      <c r="A4" s="200">
        <f t="shared" si="0"/>
        <v>41056</v>
      </c>
      <c r="B4" s="291">
        <v>90276.89</v>
      </c>
      <c r="D4">
        <v>63645.67</v>
      </c>
      <c r="E4" s="362">
        <v>90276.89</v>
      </c>
    </row>
    <row r="5" spans="1:5" ht="12.75">
      <c r="A5" s="200">
        <f t="shared" si="0"/>
        <v>41057</v>
      </c>
      <c r="B5" s="291">
        <v>96147.78</v>
      </c>
      <c r="D5">
        <v>65758.33</v>
      </c>
      <c r="E5" s="362">
        <v>96147.78</v>
      </c>
    </row>
    <row r="6" spans="1:5" ht="12.75">
      <c r="A6" s="200">
        <f t="shared" si="0"/>
        <v>41058</v>
      </c>
      <c r="B6" s="291">
        <v>87242.21</v>
      </c>
      <c r="D6">
        <v>67534.89</v>
      </c>
      <c r="E6" s="362">
        <v>87242.21</v>
      </c>
    </row>
    <row r="7" spans="1:5" ht="12.75">
      <c r="A7" s="200">
        <f t="shared" si="0"/>
        <v>41059</v>
      </c>
      <c r="B7" s="291">
        <v>83804.55</v>
      </c>
      <c r="D7">
        <v>60332.75</v>
      </c>
      <c r="E7" s="362">
        <v>83804.55</v>
      </c>
    </row>
    <row r="8" spans="1:5" ht="12.75">
      <c r="A8" s="200">
        <f t="shared" si="0"/>
        <v>41060</v>
      </c>
      <c r="B8" s="291">
        <v>82594.25</v>
      </c>
      <c r="D8">
        <v>49319.7</v>
      </c>
      <c r="E8" s="362">
        <v>82594.25</v>
      </c>
    </row>
    <row r="9" spans="1:5" ht="12.75">
      <c r="A9" s="200">
        <f t="shared" si="0"/>
        <v>41061</v>
      </c>
      <c r="B9" s="291">
        <v>51519.97</v>
      </c>
      <c r="E9" s="362">
        <v>51519.97</v>
      </c>
    </row>
    <row r="10" spans="1:6" ht="12.75">
      <c r="A10" s="200">
        <f t="shared" si="0"/>
        <v>41062</v>
      </c>
      <c r="B10" s="291">
        <f>SUM('TIME COST DO NOT TYPE IN HERE'!X1:Y1)</f>
        <v>0</v>
      </c>
      <c r="F10" s="362"/>
    </row>
    <row r="11" spans="1:2" ht="12.75">
      <c r="A11" s="200">
        <f t="shared" si="0"/>
        <v>41063</v>
      </c>
      <c r="B11" s="291">
        <f>SUM('TIME COST DO NOT TYPE IN HERE'!Z1:AA1)</f>
        <v>0</v>
      </c>
    </row>
    <row r="12" spans="1:2" ht="12.75">
      <c r="A12" s="200">
        <f t="shared" si="0"/>
        <v>41064</v>
      </c>
      <c r="B12" s="291">
        <f>SUM('TIME COST DO NOT TYPE IN HERE'!AB1:AC1)</f>
        <v>0</v>
      </c>
    </row>
    <row r="13" spans="1:2" ht="12.75">
      <c r="A13" s="200">
        <f t="shared" si="0"/>
        <v>41065</v>
      </c>
      <c r="B13" s="291">
        <f>SUM('TIME COST DO NOT TYPE IN HERE'!AD1:AE1)</f>
        <v>0</v>
      </c>
    </row>
    <row r="19" spans="1:14" ht="12.75">
      <c r="A19" s="103" t="s">
        <v>97</v>
      </c>
      <c r="B19" s="103"/>
      <c r="C19" s="103"/>
      <c r="D19" s="103"/>
      <c r="E19" s="103"/>
      <c r="F19" s="103"/>
      <c r="G19" s="103"/>
      <c r="H19" s="103"/>
      <c r="I19" s="103"/>
      <c r="J19" s="103"/>
      <c r="K19" s="103"/>
      <c r="L19" s="103"/>
      <c r="M19" s="103"/>
      <c r="N19" s="103"/>
    </row>
  </sheetData>
  <printOptions/>
  <pageMargins left="0.5" right="0.5" top="0.75" bottom="0.75" header="0.5" footer="0.5"/>
  <pageSetup horizontalDpi="600" verticalDpi="600" orientation="landscape" r:id="rId1"/>
  <headerFooter alignWithMargins="0">
    <oddHeader>&amp;CEstimated Cost &amp;D&amp;T
&amp;F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Natural Resource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Michigan</dc:creator>
  <cp:keywords/>
  <dc:description/>
  <cp:lastModifiedBy>Department Of Information Technology</cp:lastModifiedBy>
  <cp:lastPrinted>2012-06-01T14:15:50Z</cp:lastPrinted>
  <dcterms:created xsi:type="dcterms:W3CDTF">2007-04-30T23:26:18Z</dcterms:created>
  <dcterms:modified xsi:type="dcterms:W3CDTF">2012-06-02T22:32:20Z</dcterms:modified>
  <cp:category/>
  <cp:version/>
  <cp:contentType/>
  <cp:contentStatus/>
</cp:coreProperties>
</file>