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270" yWindow="3045" windowWidth="21015" windowHeight="9945"/>
  </bookViews>
  <sheets>
    <sheet name="GSTOP File Namer 2014" sheetId="1" r:id="rId1"/>
    <sheet name="Instructions" sheetId="4" r:id="rId2"/>
  </sheets>
  <externalReferences>
    <externalReference r:id="rId3"/>
  </externalReferences>
  <definedNames>
    <definedName name="_11x17" localSheetId="1">'[1]GSTOP File Namer 2012'!$B$63:$B$67</definedName>
    <definedName name="_11x17">'GSTOP File Namer 2014'!$B$64:$B$68</definedName>
    <definedName name="land">'GSTOP File Namer 2014'!$B$9</definedName>
    <definedName name="_xlnm.Print_Area" localSheetId="0">'GSTOP File Namer 2014'!$A$1:$D$32</definedName>
    <definedName name="type">'GSTOP File Namer 2014'!$E$67:$E$83</definedName>
  </definedNames>
  <calcPr calcId="125725"/>
</workbook>
</file>

<file path=xl/calcChain.xml><?xml version="1.0" encoding="utf-8"?>
<calcChain xmlns="http://schemas.openxmlformats.org/spreadsheetml/2006/main">
  <c r="D8" i="1"/>
  <c r="A42"/>
  <c r="D31"/>
  <c r="D2"/>
  <c r="D4"/>
  <c r="B5"/>
  <c r="B48" s="1"/>
  <c r="B51"/>
  <c r="B53" s="1"/>
  <c r="B52" l="1"/>
  <c r="B46"/>
  <c r="B47"/>
  <c r="D24" l="1"/>
  <c r="D22"/>
  <c r="D14"/>
  <c r="D16"/>
  <c r="D35"/>
  <c r="D37"/>
  <c r="D28"/>
  <c r="D27"/>
  <c r="D10"/>
  <c r="D12"/>
  <c r="D32"/>
  <c r="A57"/>
  <c r="D6"/>
  <c r="A56"/>
</calcChain>
</file>

<file path=xl/sharedStrings.xml><?xml version="1.0" encoding="utf-8"?>
<sst xmlns="http://schemas.openxmlformats.org/spreadsheetml/2006/main" count="269" uniqueCount="230">
  <si>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</si>
  <si>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</si>
  <si>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</si>
  <si>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</si>
  <si>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</si>
  <si>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</si>
  <si>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</si>
  <si>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</si>
  <si>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</si>
  <si>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</si>
  <si>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</si>
  <si>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</si>
  <si>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</si>
  <si>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</si>
  <si>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</si>
  <si>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</si>
  <si>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</si>
  <si>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</si>
  <si>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</si>
  <si>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</si>
  <si>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</si>
  <si>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</si>
  <si>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rehab</t>
  </si>
  <si>
    <t>struct</t>
  </si>
  <si>
    <t>trans</t>
  </si>
  <si>
    <t>veg</t>
  </si>
  <si>
    <t>wfsa</t>
  </si>
  <si>
    <t>wfip</t>
  </si>
  <si>
    <t>Briefing Map</t>
  </si>
  <si>
    <t>Damage Assessment Map</t>
  </si>
  <si>
    <t>Facilities Map</t>
  </si>
  <si>
    <t>Fuels Map</t>
  </si>
  <si>
    <t>Incident Action Plan Map</t>
  </si>
  <si>
    <t>Ownership Map</t>
  </si>
  <si>
    <t>Progression Map</t>
  </si>
  <si>
    <t>Rehabilitation</t>
  </si>
  <si>
    <t>Structural Protection Map</t>
  </si>
  <si>
    <t>Transportation Map</t>
  </si>
  <si>
    <t>Vegetation Map</t>
  </si>
  <si>
    <t>Wildfire Situation Analysis Map</t>
  </si>
  <si>
    <t>Wildland Fire Implementation Plan</t>
  </si>
  <si>
    <t>11x17</t>
  </si>
  <si>
    <t>ansi_c</t>
  </si>
  <si>
    <t>ansi_d</t>
  </si>
  <si>
    <t>ansi_e</t>
  </si>
  <si>
    <t>land</t>
  </si>
  <si>
    <t>port</t>
  </si>
  <si>
    <t>ir</t>
  </si>
  <si>
    <t>fobs</t>
  </si>
  <si>
    <t>sitl</t>
  </si>
  <si>
    <t>u11n83</t>
  </si>
  <si>
    <t>u10n83</t>
  </si>
  <si>
    <t>lln83</t>
  </si>
  <si>
    <t xml:space="preserve">Choose Coordinate System / Datum   </t>
  </si>
  <si>
    <t xml:space="preserve">Choose Feature Type   </t>
  </si>
  <si>
    <t xml:space="preserve">Choose Data Source   </t>
  </si>
  <si>
    <t xml:space="preserve">Choose Incident Data Type   </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</si>
  <si>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</si>
  <si>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</si>
  <si>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</si>
  <si>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</si>
  <si>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</si>
  <si>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</si>
  <si>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</si>
  <si>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</si>
  <si>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</si>
  <si>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</si>
  <si>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</si>
  <si>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</si>
  <si>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</si>
  <si>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</si>
  <si>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</si>
  <si>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</si>
  <si>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</si>
  <si>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</si>
  <si>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</si>
  <si>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</si>
  <si>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</si>
  <si>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</si>
  <si>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</si>
  <si>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</si>
  <si>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</si>
  <si>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</si>
  <si>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</si>
  <si>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</si>
  <si>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</si>
  <si>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</si>
  <si>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</si>
  <si>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</si>
  <si>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22X34</t>
  </si>
  <si>
    <t>34X44</t>
  </si>
  <si>
    <t>Page Orientation</t>
  </si>
  <si>
    <t>Coordinate System / Datum</t>
  </si>
  <si>
    <t>Incident Data Type</t>
  </si>
  <si>
    <t>name</t>
  </si>
  <si>
    <t>divs</t>
  </si>
  <si>
    <t>Data Source</t>
  </si>
  <si>
    <t>Feature Type</t>
  </si>
  <si>
    <t>pnt</t>
  </si>
  <si>
    <t>giss</t>
  </si>
  <si>
    <t>Operations Map</t>
  </si>
  <si>
    <t>ops</t>
  </si>
  <si>
    <t>Multi Page Type</t>
  </si>
  <si>
    <t>Smith</t>
  </si>
  <si>
    <t>Jones</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</si>
  <si>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</si>
  <si>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</si>
  <si>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</si>
  <si>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</si>
  <si>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</si>
  <si>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</si>
  <si>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</si>
  <si>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</si>
  <si>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</si>
  <si>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</si>
  <si>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</si>
  <si>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</si>
  <si>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</si>
  <si>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</si>
  <si>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</si>
  <si>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</si>
  <si>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</si>
  <si>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Infrared Interpretation Ortho Imagery base</t>
  </si>
  <si>
    <t>ir_ortho</t>
  </si>
  <si>
    <t>Christiansen</t>
  </si>
  <si>
    <t>Incident Folder Name</t>
  </si>
  <si>
    <t>Source Name for GPS Collection</t>
  </si>
  <si>
    <t>index</t>
  </si>
  <si>
    <t>llw84</t>
  </si>
  <si>
    <t>all</t>
  </si>
  <si>
    <t>GPS Type</t>
  </si>
  <si>
    <t>GPS_line</t>
  </si>
  <si>
    <t>GPS_pnt</t>
  </si>
  <si>
    <t>GPS_poly</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</si>
  <si>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</si>
  <si>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</si>
  <si>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</si>
  <si>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</si>
  <si>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</si>
  <si>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</si>
  <si>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</si>
  <si>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</si>
  <si>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</si>
  <si>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</si>
  <si>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</si>
  <si>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</si>
  <si>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Lewis</t>
  </si>
  <si>
    <t>Clark</t>
  </si>
  <si>
    <t>Powell</t>
  </si>
  <si>
    <t>lin</t>
  </si>
  <si>
    <t>8X11</t>
  </si>
  <si>
    <t>ply</t>
  </si>
  <si>
    <t>ics_flin</t>
  </si>
  <si>
    <t>ics_pnt</t>
  </si>
  <si>
    <t>Incident Data Theme Files (stored under incident_data/exports)</t>
  </si>
  <si>
    <t>Multi Page IAP Map Product Files (stored under products/yyyymmdd)</t>
  </si>
  <si>
    <t>Multi-Page index features (feature classes stored in FGDB under incident_data)</t>
  </si>
  <si>
    <t>MP</t>
  </si>
  <si>
    <t>Grid_Index</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</si>
  <si>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</si>
  <si>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</si>
  <si>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</si>
  <si>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</si>
  <si>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</si>
  <si>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</si>
  <si>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</si>
  <si>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</si>
  <si>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</si>
  <si>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</si>
  <si>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</si>
  <si>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</si>
  <si>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</si>
  <si>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</si>
  <si>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</si>
  <si>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</si>
  <si>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</si>
  <si>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</si>
  <si>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</si>
  <si>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</si>
  <si>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Standard Folder Template:</t>
  </si>
  <si>
    <t>Copies of the GSTOP standard may be found at the Geospatial Sub-Committee (GSC) page: http://gis.nwcg.gov</t>
  </si>
  <si>
    <t>4) Copy the names as needed</t>
  </si>
  <si>
    <t>3) Choose the appropriate variables for the data or map products in the "B" column (B8..B39)</t>
  </si>
  <si>
    <t>2) Enter the names of GPS collectors (A99..A106)</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</si>
  <si>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</si>
  <si>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</si>
  <si>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</si>
  <si>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</si>
  <si>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GIS Standard Operating Procedures for incidents (GSTOP)</t>
  </si>
  <si>
    <t>Air Operations Map</t>
  </si>
  <si>
    <t>tfr</t>
  </si>
  <si>
    <t>Temporary Flight Restrictions</t>
  </si>
  <si>
    <t>Situation Unit Map</t>
  </si>
  <si>
    <t>sit</t>
  </si>
  <si>
    <t>Draft 2012, updated for 2013 revisions</t>
  </si>
  <si>
    <t>fimt10011</t>
  </si>
  <si>
    <t>2014_{incident_name}</t>
  </si>
  <si>
    <t>GPS File Type</t>
  </si>
  <si>
    <t>.gpx</t>
  </si>
  <si>
    <t>.shp</t>
  </si>
  <si>
    <t>.txt</t>
  </si>
  <si>
    <t>Castle</t>
  </si>
  <si>
    <t>NDDAL</t>
  </si>
  <si>
    <t>.kmz</t>
  </si>
  <si>
    <t>.gdb</t>
  </si>
  <si>
    <t>0221</t>
  </si>
  <si>
    <t>GIS Standard Operating Procedures (GSTOP 2) File Naming, February 21, 2014</t>
  </si>
  <si>
    <t>February 21, 2014</t>
  </si>
  <si>
    <t xml:space="preserve">Choose GPS File Type   </t>
  </si>
  <si>
    <t xml:space="preserve">Choose GPS Collection Name   </t>
  </si>
  <si>
    <t xml:space="preserve">Choose File Type   </t>
  </si>
  <si>
    <t xml:space="preserve">Operational Period   </t>
  </si>
  <si>
    <t xml:space="preserve">Date of Operational period   </t>
  </si>
  <si>
    <t xml:space="preserve">Choose Page Orientation   </t>
  </si>
  <si>
    <t xml:space="preserve">Choose Page Size   </t>
  </si>
  <si>
    <t xml:space="preserve">Choose Product Type   </t>
  </si>
  <si>
    <t xml:space="preserve">Local Incident Number:   </t>
  </si>
  <si>
    <t xml:space="preserve">Unit ID:   </t>
  </si>
  <si>
    <t xml:space="preserve">Incident Name:   </t>
  </si>
  <si>
    <t xml:space="preserve">Year:   </t>
  </si>
  <si>
    <t xml:space="preserve">Choose Multi Page Number   </t>
  </si>
  <si>
    <t xml:space="preserve">Multi Page   </t>
  </si>
  <si>
    <t xml:space="preserve">Grid Index Geodatabase   </t>
  </si>
  <si>
    <t xml:space="preserve">Grid Index Feature Class Pages   </t>
  </si>
  <si>
    <t xml:space="preserve">Date &amp; Time   </t>
  </si>
  <si>
    <t xml:space="preserve">Software tool:   </t>
  </si>
  <si>
    <t xml:space="preserve">Choose Infrared Feature   </t>
  </si>
  <si>
    <t xml:space="preserve">IR Map type   </t>
  </si>
  <si>
    <t xml:space="preserve">IR Map Size   </t>
  </si>
  <si>
    <t xml:space="preserve">IR Map Orientation   </t>
  </si>
</sst>
</file>

<file path=xl/styles.xml><?xml version="1.0" encoding="utf-8"?>
<styleSheet xmlns="http://schemas.openxmlformats.org/spreadsheetml/2006/main">
  <numFmts count="2">
    <numFmt numFmtId="164" formatCode="mm"/>
    <numFmt numFmtId="165" formatCode="mmmm\ d\,\ yyyy\ h:mm"/>
  </numFmts>
  <fonts count="2">
    <font>
      <sz val="11"/>
      <color theme="1"/>
      <name val="Calibri"/>
      <family val="2"/>
      <scheme val="minor"/>
    </font>
    <font>
      <b/>
      <sz val="11"/>
      <color theme="1"/>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49" fontId="0" fillId="0" borderId="0" xfId="0" quotePrefix="1" applyNumberFormat="1"/>
    <xf numFmtId="165" fontId="0" fillId="0" borderId="0" xfId="0" applyNumberFormat="1" applyAlignment="1">
      <alignment horizontal="center"/>
    </xf>
    <xf numFmtId="0" fontId="0" fillId="15" borderId="0" xfId="0" applyFill="1" applyAlignment="1">
      <alignment horizontal="right"/>
    </xf>
    <xf numFmtId="0" fontId="0" fillId="0" borderId="0" xfId="0" applyBorder="1" applyAlignment="1">
      <alignment horizontal="center"/>
    </xf>
    <xf numFmtId="0" fontId="0" fillId="0" borderId="0" xfId="0" applyBorder="1"/>
    <xf numFmtId="0" fontId="0" fillId="9" borderId="0" xfId="0" applyFill="1" applyBorder="1" applyAlignment="1">
      <alignment horizontal="right"/>
    </xf>
    <xf numFmtId="0" fontId="0" fillId="15" borderId="0" xfId="0" applyFill="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11/2011_GSTOP_File_Nam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128"/>
  <sheetViews>
    <sheetView tabSelected="1" zoomScaleNormal="100" workbookViewId="0">
      <selection activeCell="B2" sqref="B2"/>
    </sheetView>
  </sheetViews>
  <sheetFormatPr defaultRowHeight="15"/>
  <cols>
    <col min="1" max="1" width="34.140625" customWidth="1"/>
    <col min="2" max="2" width="17.5703125" customWidth="1"/>
    <col min="3" max="3" width="3.140625" hidden="1" customWidth="1"/>
    <col min="4" max="4" width="80.7109375" customWidth="1"/>
    <col min="5" max="5" width="42.28515625" customWidth="1"/>
    <col min="6" max="6" width="11" customWidth="1"/>
  </cols>
  <sheetData>
    <row r="1" spans="1:4">
      <c r="A1" s="17" t="s">
        <v>219</v>
      </c>
      <c r="B1" s="3">
        <v>2014</v>
      </c>
      <c r="D1" s="12" t="s">
        <v>125</v>
      </c>
    </row>
    <row r="2" spans="1:4">
      <c r="A2" s="17" t="s">
        <v>218</v>
      </c>
      <c r="B2" s="3" t="s">
        <v>201</v>
      </c>
      <c r="D2" t="str">
        <f>CONCATENATE(B1,"_",B2)</f>
        <v>2014_Castle</v>
      </c>
    </row>
    <row r="3" spans="1:4">
      <c r="A3" s="17" t="s">
        <v>217</v>
      </c>
      <c r="B3" s="3" t="s">
        <v>202</v>
      </c>
      <c r="D3" s="12" t="s">
        <v>136</v>
      </c>
    </row>
    <row r="4" spans="1:4">
      <c r="A4" s="17" t="s">
        <v>216</v>
      </c>
      <c r="B4" s="3">
        <v>701</v>
      </c>
      <c r="D4" s="6" t="str">
        <f>CONCATENATE(B1,"_",B2,"_",B3,"",B4,"_",B6,".gdb")</f>
        <v>2014_Castle_NDDAL701_fimt10011.gdb</v>
      </c>
    </row>
    <row r="5" spans="1:4">
      <c r="A5" s="17" t="s">
        <v>224</v>
      </c>
      <c r="B5" s="5">
        <f ca="1">NOW()</f>
        <v>41691.48718935185</v>
      </c>
      <c r="D5" s="12" t="s">
        <v>142</v>
      </c>
    </row>
    <row r="6" spans="1:4">
      <c r="A6" s="17" t="s">
        <v>225</v>
      </c>
      <c r="B6" s="5" t="s">
        <v>195</v>
      </c>
      <c r="D6" t="str">
        <f ca="1">CONCATENATE(B1,'GSTOP File Namer 2014'!B47,'GSTOP File Namer 2014'!B48,"_",'GSTOP File Namer 2014'!B46,"_",B2,"_",B3,B4,"_",B6,".gdb")</f>
        <v>20140221_1141_Castle_NDDAL701_fimt10011.gdb</v>
      </c>
    </row>
    <row r="7" spans="1:4">
      <c r="A7" s="19" t="s">
        <v>215</v>
      </c>
      <c r="B7" s="3" t="s">
        <v>20</v>
      </c>
      <c r="D7" s="7" t="s">
        <v>141</v>
      </c>
    </row>
    <row r="8" spans="1:4">
      <c r="A8" s="19" t="s">
        <v>214</v>
      </c>
      <c r="B8" s="3" t="s">
        <v>41</v>
      </c>
      <c r="D8" s="6" t="str">
        <f>CONCATENATE(B7,"_",B8,"_",B9,"_",B1,"_",B2,"_",B3,B4,".mxd")</f>
        <v>iap_11x17_land_2014_Castle_NDDAL701.mxd</v>
      </c>
    </row>
    <row r="9" spans="1:4">
      <c r="A9" s="19" t="s">
        <v>213</v>
      </c>
      <c r="B9" s="3" t="s">
        <v>45</v>
      </c>
      <c r="C9" s="1"/>
      <c r="D9" s="7" t="s">
        <v>140</v>
      </c>
    </row>
    <row r="10" spans="1:4">
      <c r="A10" s="29"/>
      <c r="B10" s="3"/>
      <c r="D10" t="str">
        <f ca="1">CONCATENATE(B7,"_",B8,"_",B9,"_",B1,'GSTOP File Namer 2014'!B47,'GSTOP File Namer 2014'!B48,"_",'GSTOP File Namer 2014'!B46,"_",B2,"_",B3,B4,".mxd")</f>
        <v>iap_11x17_land_20140221_1141_Castle_NDDAL701.mxd</v>
      </c>
    </row>
    <row r="11" spans="1:4">
      <c r="A11" s="20" t="s">
        <v>212</v>
      </c>
      <c r="B11" s="22" t="s">
        <v>205</v>
      </c>
      <c r="D11" s="8" t="s">
        <v>143</v>
      </c>
    </row>
    <row r="12" spans="1:4">
      <c r="A12" s="20" t="s">
        <v>211</v>
      </c>
      <c r="B12" s="3" t="s">
        <v>58</v>
      </c>
      <c r="D12" t="str">
        <f ca="1">CONCATENATE(B7,"_",B8,"_",B9,"_",E16,B1,'GSTOP File Namer 2014'!B47,'GSTOP File Namer 2014'!B48,"_",'GSTOP File Namer 2014'!B46,"_",B2,"_",B3,B4,"_",B11,B12,".pdf")</f>
        <v>iap_11x17_land_20140221_1141_Castle_NDDAL701_0221day.pdf</v>
      </c>
    </row>
    <row r="13" spans="1:4">
      <c r="A13" s="11" t="s">
        <v>54</v>
      </c>
      <c r="B13" s="3" t="s">
        <v>131</v>
      </c>
      <c r="D13" s="9" t="s">
        <v>137</v>
      </c>
    </row>
    <row r="14" spans="1:4">
      <c r="A14" s="11" t="s">
        <v>208</v>
      </c>
      <c r="B14" s="45" t="s">
        <v>200</v>
      </c>
      <c r="C14" s="46"/>
      <c r="D14" s="46" t="str">
        <f ca="1">CONCATENATE(B1,'GSTOP File Namer 2014'!B47,'GSTOP File Namer 2014'!B48,"_",'GSTOP File Namer 2014'!B46,"_",B2,"_",B3,B4,"_",B13,"_",B17,"_",B18,"_",B19,B14)</f>
        <v>20140221_1141_Castle_NDDAL701_GPS_line_divs_Powell_llw84.txt</v>
      </c>
    </row>
    <row r="15" spans="1:4">
      <c r="A15" s="11" t="s">
        <v>54</v>
      </c>
      <c r="B15" s="3" t="s">
        <v>135</v>
      </c>
    </row>
    <row r="16" spans="1:4">
      <c r="A16" s="11" t="s">
        <v>208</v>
      </c>
      <c r="B16" s="3" t="s">
        <v>198</v>
      </c>
      <c r="D16" t="str">
        <f ca="1">CONCATENATE(B1,'GSTOP File Namer 2014'!B47,'GSTOP File Namer 2014'!B48,"_",'GSTOP File Namer 2014'!B46,"_",B2,"_",B3,B4,"_",B15,"_",B17,"_",B18,"_",B19,B16)</f>
        <v>20140221_1141_Castle_NDDAL701_GPS_feat_divs_Powell_llw84.gpx</v>
      </c>
    </row>
    <row r="17" spans="1:4">
      <c r="A17" s="11" t="s">
        <v>55</v>
      </c>
      <c r="B17" s="3" t="s">
        <v>95</v>
      </c>
    </row>
    <row r="18" spans="1:4">
      <c r="A18" s="11" t="s">
        <v>209</v>
      </c>
      <c r="B18" s="3" t="s">
        <v>148</v>
      </c>
    </row>
    <row r="19" spans="1:4">
      <c r="A19" s="11" t="s">
        <v>53</v>
      </c>
      <c r="B19" s="23" t="s">
        <v>128</v>
      </c>
    </row>
    <row r="20" spans="1:4">
      <c r="A20" s="14" t="s">
        <v>56</v>
      </c>
      <c r="B20" s="3" t="s">
        <v>0</v>
      </c>
      <c r="D20" s="15" t="s">
        <v>154</v>
      </c>
    </row>
    <row r="21" spans="1:4">
      <c r="A21" s="47" t="s">
        <v>54</v>
      </c>
      <c r="B21" s="45" t="s">
        <v>151</v>
      </c>
      <c r="C21" s="46"/>
      <c r="D21" s="46"/>
    </row>
    <row r="22" spans="1:4">
      <c r="A22" s="48" t="s">
        <v>210</v>
      </c>
      <c r="B22" s="45" t="s">
        <v>204</v>
      </c>
      <c r="C22" s="46"/>
      <c r="D22" s="46" t="str">
        <f ca="1">CONCATENATE(B1,'GSTOP File Namer 2014'!B47,'GSTOP File Namer 2014'!B48,"_",'GSTOP File Namer 2014'!B46,"_",B2,"_",B3,B4,"_",B20,"_",B21,"_",B25,B22)</f>
        <v>20140221_1141_Castle_NDDAL701_per_ply_u11n83.gdb</v>
      </c>
    </row>
    <row r="23" spans="1:4">
      <c r="A23" s="14" t="s">
        <v>56</v>
      </c>
      <c r="B23" s="23" t="s">
        <v>6</v>
      </c>
      <c r="D23" s="46"/>
    </row>
    <row r="24" spans="1:4">
      <c r="A24" s="44" t="s">
        <v>210</v>
      </c>
      <c r="B24" s="3" t="s">
        <v>203</v>
      </c>
      <c r="D24" t="str">
        <f ca="1">CONCATENATE(B1,'GSTOP File Namer 2014'!B47,'GSTOP File Namer 2014'!B48,"_",'GSTOP File Namer 2014'!B46,"_",B2,"_",B3,B4,"_",B23,"_",B21,"_",B25,B24)</f>
        <v>20140221_1141_Castle_NDDAL701_contin_ply_u11n83.kmz</v>
      </c>
    </row>
    <row r="25" spans="1:4">
      <c r="A25" s="14" t="s">
        <v>53</v>
      </c>
      <c r="B25" s="23" t="s">
        <v>50</v>
      </c>
    </row>
    <row r="26" spans="1:4" ht="15" customHeight="1">
      <c r="A26" s="21" t="s">
        <v>214</v>
      </c>
      <c r="B26" s="3" t="s">
        <v>41</v>
      </c>
      <c r="D26" s="16" t="s">
        <v>155</v>
      </c>
    </row>
    <row r="27" spans="1:4" ht="15" customHeight="1">
      <c r="A27" s="21" t="s">
        <v>220</v>
      </c>
      <c r="B27" s="3" t="s">
        <v>127</v>
      </c>
      <c r="D27" t="str">
        <f ca="1">CONCATENATE("iap_",B26,"_",B29,"_",B30,B27,"_",B1,'GSTOP File Namer 2014'!B47,'GSTOP File Namer 2014'!B48,"_",'GSTOP File Namer 2014'!B46,"_",B2,"_",B3,B4,"_",B11,B12,".pdf")</f>
        <v>iap_11x17_land_MPindex_20140221_1141_Castle_NDDAL701_0221day.pdf</v>
      </c>
    </row>
    <row r="28" spans="1:4" ht="15" customHeight="1">
      <c r="A28" s="21" t="s">
        <v>220</v>
      </c>
      <c r="B28" s="3">
        <v>5</v>
      </c>
      <c r="D28" t="str">
        <f ca="1">CONCATENATE("iap_",B26,"_",B29,"_",B30,B28,"_",B1,'GSTOP File Namer 2014'!B47,'GSTOP File Namer 2014'!B48,"_",'GSTOP File Namer 2014'!B46,"_",B2,"_",B3,B4,"_",B11,B12,".pdf")</f>
        <v>iap_11x17_land_MP5_20140221_1141_Castle_NDDAL701_0221day.pdf</v>
      </c>
    </row>
    <row r="29" spans="1:4" ht="15" customHeight="1">
      <c r="A29" s="21" t="s">
        <v>213</v>
      </c>
      <c r="B29" s="3" t="s">
        <v>45</v>
      </c>
    </row>
    <row r="30" spans="1:4" ht="15" customHeight="1">
      <c r="A30" s="21" t="s">
        <v>221</v>
      </c>
      <c r="B30" s="3" t="s">
        <v>157</v>
      </c>
      <c r="D30" s="16" t="s">
        <v>156</v>
      </c>
    </row>
    <row r="31" spans="1:4" ht="15" customHeight="1">
      <c r="A31" s="21" t="s">
        <v>222</v>
      </c>
      <c r="B31" s="3" t="s">
        <v>158</v>
      </c>
      <c r="D31" t="str">
        <f>CONCATENATE(B1,"_",B2,"_",B3,B4,"_",B30,"_",B31,".gdb")</f>
        <v>2014_Castle_NDDAL701_MP_Grid_Index.gdb</v>
      </c>
    </row>
    <row r="32" spans="1:4" ht="15" customHeight="1">
      <c r="A32" s="21" t="s">
        <v>223</v>
      </c>
      <c r="B32" s="3">
        <v>8</v>
      </c>
      <c r="D32" t="str">
        <f ca="1">CONCATENATE("i_",B1,'GSTOP File Namer 2014'!B47,'GSTOP File Namer 2014'!B48,"_",'GSTOP File Namer 2014'!B46,"_",B2,"_",B3,B4,"_MP_Grid_Index_",B32,"_pg_",B26,"_",,B29,"_",B25)</f>
        <v>i_20140221_1141_Castle_NDDAL701_MP_Grid_Index_8_pg_11x17_land_u11n83</v>
      </c>
    </row>
    <row r="33" spans="1:5" ht="11.25" customHeight="1"/>
    <row r="34" spans="1:5">
      <c r="A34" s="25" t="s">
        <v>226</v>
      </c>
      <c r="D34" s="24" t="s">
        <v>138</v>
      </c>
    </row>
    <row r="35" spans="1:5">
      <c r="A35" s="25" t="s">
        <v>227</v>
      </c>
      <c r="B35" s="22" t="s">
        <v>120</v>
      </c>
      <c r="D35" t="str">
        <f ca="1">CONCATENATE(B1,'GSTOP File Namer 2014'!B47,'GSTOP File Namer 2014'!B48,"_",'GSTOP File Namer 2014'!B46,"_",B2,"_",B3,B4,"_ir_",B35,"_",B25,".shp")</f>
        <v>20140221_1141_Castle_NDDAL701_ir_IntenseHeat_poly_u11n83.shp</v>
      </c>
    </row>
    <row r="36" spans="1:5">
      <c r="A36" s="25" t="s">
        <v>228</v>
      </c>
      <c r="B36" s="3" t="s">
        <v>123</v>
      </c>
      <c r="D36" s="24" t="s">
        <v>139</v>
      </c>
    </row>
    <row r="37" spans="1:5">
      <c r="A37" s="25" t="s">
        <v>229</v>
      </c>
      <c r="B37" s="3" t="s">
        <v>41</v>
      </c>
      <c r="D37" t="str">
        <f ca="1">CONCATENATE(B36,"_",B37,"_",B38,"_",B1,'GSTOP File Namer 2014'!B47,'GSTOP File Namer 2014'!B48,"_",'GSTOP File Namer 2014'!B46,"_",B2,"_",B3,B4,".pdf")</f>
        <v>ir_ortho_11x17_land_20140221_1141_Castle_NDDAL701.pdf</v>
      </c>
    </row>
    <row r="38" spans="1:5">
      <c r="B38" s="3" t="s">
        <v>45</v>
      </c>
    </row>
    <row r="42" spans="1:5">
      <c r="A42" s="43">
        <f ca="1">NOW()</f>
        <v>41691.48718935185</v>
      </c>
    </row>
    <row r="43" spans="1:5">
      <c r="A43" s="28" t="s">
        <v>206</v>
      </c>
    </row>
    <row r="45" spans="1:5">
      <c r="A45" s="10" t="s">
        <v>77</v>
      </c>
      <c r="B45" s="10"/>
      <c r="D45" s="10" t="s">
        <v>80</v>
      </c>
      <c r="E45" s="10"/>
    </row>
    <row r="46" spans="1:5">
      <c r="A46" t="s">
        <v>81</v>
      </c>
      <c r="B46" s="3" t="str">
        <f ca="1">TEXT('GSTOP File Namer 2014'!B5,"hhmm")</f>
        <v>1141</v>
      </c>
      <c r="D46" t="s">
        <v>189</v>
      </c>
      <c r="E46" t="s">
        <v>15</v>
      </c>
    </row>
    <row r="47" spans="1:5">
      <c r="A47" t="s">
        <v>82</v>
      </c>
      <c r="B47" s="4" t="str">
        <f ca="1">TEXT('GSTOP File Namer 2014'!B5,"mm")</f>
        <v>02</v>
      </c>
      <c r="D47" t="s">
        <v>28</v>
      </c>
      <c r="E47" t="s">
        <v>16</v>
      </c>
    </row>
    <row r="48" spans="1:5">
      <c r="A48" t="s">
        <v>83</v>
      </c>
      <c r="B48" s="3" t="str">
        <f ca="1">TEXT('GSTOP File Namer 2014'!B5,"dd")</f>
        <v>21</v>
      </c>
      <c r="D48" t="s">
        <v>29</v>
      </c>
      <c r="E48" t="s">
        <v>17</v>
      </c>
    </row>
    <row r="49" spans="1:5">
      <c r="D49" t="s">
        <v>30</v>
      </c>
      <c r="E49" t="s">
        <v>18</v>
      </c>
    </row>
    <row r="50" spans="1:5">
      <c r="A50" s="10" t="s">
        <v>78</v>
      </c>
      <c r="B50" s="10"/>
      <c r="D50" t="s">
        <v>31</v>
      </c>
      <c r="E50" t="s">
        <v>19</v>
      </c>
    </row>
    <row r="51" spans="1:5">
      <c r="A51" t="s">
        <v>84</v>
      </c>
      <c r="B51" s="2">
        <f ca="1">NOW()+1</f>
        <v>41692.48718935185</v>
      </c>
      <c r="D51" t="s">
        <v>32</v>
      </c>
      <c r="E51" t="s">
        <v>20</v>
      </c>
    </row>
    <row r="52" spans="1:5">
      <c r="A52" t="s">
        <v>82</v>
      </c>
      <c r="B52" s="4" t="str">
        <f ca="1">TEXT(B51,"mm")</f>
        <v>02</v>
      </c>
      <c r="D52" t="s">
        <v>122</v>
      </c>
      <c r="E52" t="s">
        <v>123</v>
      </c>
    </row>
    <row r="53" spans="1:5">
      <c r="A53" t="s">
        <v>83</v>
      </c>
      <c r="B53" s="3" t="str">
        <f ca="1">TEXT(B51,"dd")</f>
        <v>22</v>
      </c>
      <c r="D53" t="s">
        <v>144</v>
      </c>
      <c r="E53" t="s">
        <v>145</v>
      </c>
    </row>
    <row r="54" spans="1:5">
      <c r="D54" t="s">
        <v>100</v>
      </c>
      <c r="E54" t="s">
        <v>101</v>
      </c>
    </row>
    <row r="55" spans="1:5">
      <c r="A55" s="10" t="s">
        <v>79</v>
      </c>
      <c r="D55" t="s">
        <v>33</v>
      </c>
      <c r="E55" t="s">
        <v>21</v>
      </c>
    </row>
    <row r="56" spans="1:5">
      <c r="A56" t="str">
        <f ca="1">CONCATENATE('GSTOP File Namer 2014'!B47,'GSTOP File Namer 2014'!B48)</f>
        <v>0221</v>
      </c>
      <c r="D56" t="s">
        <v>34</v>
      </c>
      <c r="E56" t="s">
        <v>2</v>
      </c>
    </row>
    <row r="57" spans="1:5">
      <c r="A57" t="str">
        <f ca="1">CONCATENATE('GSTOP File Namer 2014'!B52,'GSTOP File Namer 2014'!B53)</f>
        <v>0222</v>
      </c>
      <c r="D57" t="s">
        <v>35</v>
      </c>
      <c r="E57" t="s">
        <v>22</v>
      </c>
    </row>
    <row r="58" spans="1:5">
      <c r="D58" t="s">
        <v>192</v>
      </c>
      <c r="E58" t="s">
        <v>193</v>
      </c>
    </row>
    <row r="59" spans="1:5">
      <c r="A59" s="10" t="s">
        <v>57</v>
      </c>
      <c r="D59" t="s">
        <v>36</v>
      </c>
      <c r="E59" t="s">
        <v>23</v>
      </c>
    </row>
    <row r="60" spans="1:5">
      <c r="A60" t="s">
        <v>58</v>
      </c>
      <c r="D60" t="s">
        <v>37</v>
      </c>
      <c r="E60" t="s">
        <v>24</v>
      </c>
    </row>
    <row r="61" spans="1:5">
      <c r="A61" t="s">
        <v>59</v>
      </c>
      <c r="D61" t="s">
        <v>38</v>
      </c>
      <c r="E61" t="s">
        <v>25</v>
      </c>
    </row>
    <row r="62" spans="1:5">
      <c r="D62" t="s">
        <v>39</v>
      </c>
      <c r="E62" t="s">
        <v>26</v>
      </c>
    </row>
    <row r="63" spans="1:5">
      <c r="A63" s="10" t="s">
        <v>85</v>
      </c>
      <c r="B63" s="10"/>
      <c r="D63" t="s">
        <v>40</v>
      </c>
      <c r="E63" t="s">
        <v>27</v>
      </c>
    </row>
    <row r="64" spans="1:5">
      <c r="A64" t="s">
        <v>86</v>
      </c>
      <c r="B64" t="s">
        <v>150</v>
      </c>
    </row>
    <row r="65" spans="1:5">
      <c r="A65" t="s">
        <v>87</v>
      </c>
      <c r="B65" t="s">
        <v>41</v>
      </c>
    </row>
    <row r="66" spans="1:5">
      <c r="A66" t="s">
        <v>88</v>
      </c>
      <c r="B66" t="s">
        <v>42</v>
      </c>
      <c r="D66" s="10" t="s">
        <v>93</v>
      </c>
    </row>
    <row r="67" spans="1:5">
      <c r="A67" t="s">
        <v>89</v>
      </c>
      <c r="B67" t="s">
        <v>43</v>
      </c>
      <c r="D67" s="13" t="s">
        <v>61</v>
      </c>
      <c r="E67" t="s">
        <v>0</v>
      </c>
    </row>
    <row r="68" spans="1:5">
      <c r="A68" t="s">
        <v>90</v>
      </c>
      <c r="B68" t="s">
        <v>44</v>
      </c>
      <c r="D68" s="13" t="s">
        <v>62</v>
      </c>
      <c r="E68" t="s">
        <v>1</v>
      </c>
    </row>
    <row r="69" spans="1:5">
      <c r="D69" s="13" t="s">
        <v>63</v>
      </c>
      <c r="E69" t="s">
        <v>2</v>
      </c>
    </row>
    <row r="70" spans="1:5">
      <c r="A70" s="10" t="s">
        <v>91</v>
      </c>
      <c r="D70" s="13" t="s">
        <v>64</v>
      </c>
      <c r="E70" t="s">
        <v>3</v>
      </c>
    </row>
    <row r="71" spans="1:5">
      <c r="A71" t="s">
        <v>46</v>
      </c>
      <c r="D71" s="13" t="s">
        <v>65</v>
      </c>
      <c r="E71" t="s">
        <v>4</v>
      </c>
    </row>
    <row r="72" spans="1:5">
      <c r="A72" t="s">
        <v>45</v>
      </c>
      <c r="D72" s="13" t="s">
        <v>66</v>
      </c>
      <c r="E72" t="s">
        <v>5</v>
      </c>
    </row>
    <row r="73" spans="1:5">
      <c r="D73" s="13" t="s">
        <v>67</v>
      </c>
      <c r="E73" t="s">
        <v>6</v>
      </c>
    </row>
    <row r="74" spans="1:5">
      <c r="A74" s="10" t="s">
        <v>97</v>
      </c>
      <c r="D74" s="13" t="s">
        <v>68</v>
      </c>
      <c r="E74" t="s">
        <v>7</v>
      </c>
    </row>
    <row r="75" spans="1:5">
      <c r="A75" t="s">
        <v>134</v>
      </c>
      <c r="D75" s="13" t="s">
        <v>69</v>
      </c>
      <c r="E75" t="s">
        <v>8</v>
      </c>
    </row>
    <row r="76" spans="1:5">
      <c r="A76" t="s">
        <v>149</v>
      </c>
      <c r="D76" s="13" t="s">
        <v>70</v>
      </c>
      <c r="E76" t="s">
        <v>9</v>
      </c>
    </row>
    <row r="77" spans="1:5">
      <c r="A77" t="s">
        <v>98</v>
      </c>
      <c r="D77" s="13" t="s">
        <v>71</v>
      </c>
      <c r="E77" t="s">
        <v>10</v>
      </c>
    </row>
    <row r="78" spans="1:5">
      <c r="A78" t="s">
        <v>151</v>
      </c>
      <c r="D78" s="13" t="s">
        <v>72</v>
      </c>
      <c r="E78" t="s">
        <v>152</v>
      </c>
    </row>
    <row r="79" spans="1:5">
      <c r="A79" t="s">
        <v>159</v>
      </c>
      <c r="D79" s="13" t="s">
        <v>73</v>
      </c>
      <c r="E79" t="s">
        <v>153</v>
      </c>
    </row>
    <row r="80" spans="1:5">
      <c r="A80" s="10" t="s">
        <v>96</v>
      </c>
      <c r="D80" s="13" t="s">
        <v>74</v>
      </c>
      <c r="E80" t="s">
        <v>11</v>
      </c>
    </row>
    <row r="81" spans="1:5">
      <c r="A81" t="s">
        <v>94</v>
      </c>
      <c r="D81" s="13" t="s">
        <v>75</v>
      </c>
      <c r="E81" t="s">
        <v>12</v>
      </c>
    </row>
    <row r="82" spans="1:5">
      <c r="A82" t="s">
        <v>47</v>
      </c>
      <c r="D82" s="13" t="s">
        <v>76</v>
      </c>
      <c r="E82" t="s">
        <v>13</v>
      </c>
    </row>
    <row r="83" spans="1:5">
      <c r="A83" t="s">
        <v>48</v>
      </c>
      <c r="D83" s="13" t="s">
        <v>60</v>
      </c>
      <c r="E83" t="s">
        <v>14</v>
      </c>
    </row>
    <row r="84" spans="1:5">
      <c r="A84" t="s">
        <v>49</v>
      </c>
      <c r="D84" s="13" t="s">
        <v>191</v>
      </c>
      <c r="E84" t="s">
        <v>190</v>
      </c>
    </row>
    <row r="85" spans="1:5">
      <c r="A85" t="s">
        <v>95</v>
      </c>
      <c r="D85" s="10" t="s">
        <v>92</v>
      </c>
    </row>
    <row r="86" spans="1:5">
      <c r="A86" t="s">
        <v>99</v>
      </c>
      <c r="D86" s="26" t="s">
        <v>52</v>
      </c>
    </row>
    <row r="87" spans="1:5">
      <c r="D87" s="26" t="s">
        <v>128</v>
      </c>
    </row>
    <row r="88" spans="1:5">
      <c r="D88" s="26" t="s">
        <v>51</v>
      </c>
    </row>
    <row r="89" spans="1:5">
      <c r="D89" s="26" t="s">
        <v>50</v>
      </c>
    </row>
    <row r="90" spans="1:5">
      <c r="A90" s="10" t="s">
        <v>102</v>
      </c>
      <c r="D90" s="26" t="s">
        <v>105</v>
      </c>
    </row>
    <row r="91" spans="1:5">
      <c r="A91" s="27" t="s">
        <v>129</v>
      </c>
      <c r="D91" s="26" t="s">
        <v>106</v>
      </c>
    </row>
    <row r="92" spans="1:5">
      <c r="A92" s="27" t="s">
        <v>127</v>
      </c>
      <c r="D92" s="26" t="s">
        <v>107</v>
      </c>
    </row>
    <row r="93" spans="1:5">
      <c r="A93" s="27">
        <v>1</v>
      </c>
      <c r="D93" s="26" t="s">
        <v>108</v>
      </c>
    </row>
    <row r="94" spans="1:5">
      <c r="A94" s="27">
        <v>2</v>
      </c>
      <c r="D94" s="26" t="s">
        <v>109</v>
      </c>
    </row>
    <row r="95" spans="1:5">
      <c r="A95" s="27">
        <v>3</v>
      </c>
      <c r="D95" s="26" t="s">
        <v>110</v>
      </c>
    </row>
    <row r="96" spans="1:5">
      <c r="A96" s="27">
        <v>4</v>
      </c>
      <c r="D96" s="26" t="s">
        <v>111</v>
      </c>
    </row>
    <row r="97" spans="1:4">
      <c r="A97" s="27">
        <v>5</v>
      </c>
      <c r="D97" s="26" t="s">
        <v>112</v>
      </c>
    </row>
    <row r="98" spans="1:4">
      <c r="A98" s="27">
        <v>6</v>
      </c>
      <c r="D98" s="26"/>
    </row>
    <row r="99" spans="1:4">
      <c r="A99" s="27">
        <v>7</v>
      </c>
      <c r="D99" s="26"/>
    </row>
    <row r="100" spans="1:4">
      <c r="A100" s="27">
        <v>8</v>
      </c>
      <c r="D100" s="26"/>
    </row>
    <row r="101" spans="1:4">
      <c r="A101" s="27">
        <v>9</v>
      </c>
      <c r="D101" s="26"/>
    </row>
    <row r="102" spans="1:4">
      <c r="A102" s="27">
        <v>10</v>
      </c>
      <c r="D102" s="26"/>
    </row>
    <row r="103" spans="1:4">
      <c r="A103" s="27">
        <v>11</v>
      </c>
      <c r="D103" s="26"/>
    </row>
    <row r="104" spans="1:4">
      <c r="A104" s="27">
        <v>12</v>
      </c>
      <c r="D104" s="26"/>
    </row>
    <row r="105" spans="1:4">
      <c r="A105" s="27">
        <v>13</v>
      </c>
      <c r="D105" s="26"/>
    </row>
    <row r="106" spans="1:4">
      <c r="A106" s="27">
        <v>14</v>
      </c>
      <c r="D106" s="26"/>
    </row>
    <row r="107" spans="1:4">
      <c r="A107" s="27">
        <v>15</v>
      </c>
    </row>
    <row r="108" spans="1:4">
      <c r="A108" s="27">
        <v>16</v>
      </c>
      <c r="D108" s="30" t="s">
        <v>130</v>
      </c>
    </row>
    <row r="109" spans="1:4">
      <c r="A109" s="27">
        <v>17</v>
      </c>
      <c r="D109" t="s">
        <v>135</v>
      </c>
    </row>
    <row r="110" spans="1:4">
      <c r="A110" s="27">
        <v>18</v>
      </c>
      <c r="D110" t="s">
        <v>131</v>
      </c>
    </row>
    <row r="111" spans="1:4">
      <c r="A111" s="27">
        <v>19</v>
      </c>
      <c r="D111" t="s">
        <v>132</v>
      </c>
    </row>
    <row r="112" spans="1:4">
      <c r="A112" s="27">
        <v>20</v>
      </c>
      <c r="D112" t="s">
        <v>133</v>
      </c>
    </row>
    <row r="113" spans="1:4">
      <c r="A113" s="27">
        <v>21</v>
      </c>
    </row>
    <row r="114" spans="1:4">
      <c r="A114" s="10" t="s">
        <v>126</v>
      </c>
    </row>
    <row r="115" spans="1:4">
      <c r="A115" s="26" t="s">
        <v>146</v>
      </c>
    </row>
    <row r="116" spans="1:4">
      <c r="A116" s="26" t="s">
        <v>147</v>
      </c>
      <c r="D116" s="30" t="s">
        <v>197</v>
      </c>
    </row>
    <row r="117" spans="1:4">
      <c r="A117" s="26" t="s">
        <v>148</v>
      </c>
      <c r="D117" t="s">
        <v>204</v>
      </c>
    </row>
    <row r="118" spans="1:4">
      <c r="A118" s="26" t="s">
        <v>124</v>
      </c>
      <c r="D118" t="s">
        <v>198</v>
      </c>
    </row>
    <row r="119" spans="1:4">
      <c r="A119" s="26" t="s">
        <v>103</v>
      </c>
      <c r="D119" t="s">
        <v>203</v>
      </c>
    </row>
    <row r="120" spans="1:4">
      <c r="A120" s="26" t="s">
        <v>104</v>
      </c>
      <c r="D120" t="s">
        <v>199</v>
      </c>
    </row>
    <row r="121" spans="1:4">
      <c r="A121" s="26"/>
      <c r="D121" t="s">
        <v>200</v>
      </c>
    </row>
    <row r="122" spans="1:4">
      <c r="A122" s="26"/>
    </row>
    <row r="124" spans="1:4">
      <c r="A124" s="10" t="s">
        <v>113</v>
      </c>
    </row>
    <row r="125" spans="1:4">
      <c r="A125" t="s">
        <v>114</v>
      </c>
      <c r="B125" t="s">
        <v>118</v>
      </c>
    </row>
    <row r="126" spans="1:4">
      <c r="A126" t="s">
        <v>115</v>
      </c>
      <c r="B126" t="s">
        <v>119</v>
      </c>
    </row>
    <row r="127" spans="1:4">
      <c r="A127" t="s">
        <v>116</v>
      </c>
      <c r="B127" t="s">
        <v>120</v>
      </c>
    </row>
    <row r="128" spans="1:4">
      <c r="A128" t="s">
        <v>117</v>
      </c>
      <c r="B128" t="s">
        <v>121</v>
      </c>
    </row>
  </sheetData>
  <sortState ref="D88:D99">
    <sortCondition ref="D88"/>
  </sortState>
  <dataValidations count="19">
    <dataValidation type="list" allowBlank="1" showInputMessage="1" showErrorMessage="1" sqref="B29">
      <formula1>A71:A72</formula1>
    </dataValidation>
    <dataValidation type="list" allowBlank="1" showInputMessage="1" showErrorMessage="1" sqref="B26">
      <formula1>B64:B65</formula1>
    </dataValidation>
    <dataValidation type="list" allowBlank="1" showInputMessage="1" showErrorMessage="1" sqref="B35">
      <formula1>B125:B128</formula1>
    </dataValidation>
    <dataValidation type="list" allowBlank="1" showInputMessage="1" showErrorMessage="1" sqref="B15 B13">
      <formula1>$D$109:$D$112</formula1>
    </dataValidation>
    <dataValidation type="list" allowBlank="1" showInputMessage="1" showErrorMessage="1" sqref="B17">
      <formula1>$A$81:$A$86</formula1>
    </dataValidation>
    <dataValidation type="list" allowBlank="1" showInputMessage="1" showErrorMessage="1" sqref="B16 B14 B22 B24">
      <formula1>$D$117:$D$122</formula1>
    </dataValidation>
    <dataValidation type="list" allowBlank="1" showInputMessage="1" showErrorMessage="1" sqref="B18">
      <formula1>$A$115:$A$120</formula1>
    </dataValidation>
    <dataValidation type="list" allowBlank="1" showInputMessage="1" showErrorMessage="1" sqref="B32 B28">
      <formula1>$A$91:$A$113</formula1>
    </dataValidation>
    <dataValidation type="list" allowBlank="1" showInputMessage="1" showErrorMessage="1" sqref="B38 B9">
      <formula1>$A$71:$A$72</formula1>
    </dataValidation>
    <dataValidation type="list" allowBlank="1" showInputMessage="1" showErrorMessage="1" sqref="B36">
      <formula1>$E$52:$E$53</formula1>
    </dataValidation>
    <dataValidation type="list" allowBlank="1" showInputMessage="1" showErrorMessage="1" sqref="B37 B8">
      <formula1>_11x17</formula1>
    </dataValidation>
    <dataValidation type="list" allowBlank="1" showInputMessage="1" showErrorMessage="1" sqref="B27">
      <formula1>$A$91:$A$97</formula1>
    </dataValidation>
    <dataValidation type="list" allowBlank="1" showInputMessage="1" showErrorMessage="1" sqref="B25">
      <formula1>$D$87:$D$97</formula1>
    </dataValidation>
    <dataValidation type="list" allowBlank="1" showInputMessage="1" showErrorMessage="1" sqref="B23 B20">
      <formula1>$E$67:$E$83</formula1>
    </dataValidation>
    <dataValidation type="list" allowBlank="1" showInputMessage="1" showErrorMessage="1" sqref="B19">
      <formula1>$D$86:$D$106</formula1>
    </dataValidation>
    <dataValidation type="list" allowBlank="1" showInputMessage="1" showErrorMessage="1" sqref="B21">
      <formula1>$A$75:$A$79</formula1>
    </dataValidation>
    <dataValidation type="list" allowBlank="1" showInputMessage="1" showErrorMessage="1" sqref="B12">
      <formula1>$A$60:$A$61</formula1>
    </dataValidation>
    <dataValidation type="list" allowBlank="1" showInputMessage="1" showErrorMessage="1" sqref="B11">
      <formula1>$A$56:$A$57</formula1>
    </dataValidation>
    <dataValidation type="list" allowBlank="1" showInputMessage="1" showErrorMessage="1" sqref="B7">
      <formula1>$E$46:$E$59</formula1>
    </dataValidation>
  </dataValidations>
  <pageMargins left="0.25" right="0.25" top="0.75" bottom="0.75" header="0.3" footer="0.3"/>
  <pageSetup orientation="landscape" r:id="rId1"/>
  <headerFooter>
    <oddHeader>&amp;L2014 GSTOP File Namer</oddHeader>
    <oddFooter>&amp;Lhttp://gis.nwcg.gov</oddFooter>
  </headerFooter>
</worksheet>
</file>

<file path=xl/worksheets/sheet2.xml><?xml version="1.0" encoding="utf-8"?>
<worksheet xmlns="http://schemas.openxmlformats.org/spreadsheetml/2006/main" xmlns:r="http://schemas.openxmlformats.org/officeDocument/2006/relationships">
  <dimension ref="A1:C41"/>
  <sheetViews>
    <sheetView workbookViewId="0"/>
  </sheetViews>
  <sheetFormatPr defaultRowHeight="15"/>
  <cols>
    <col min="1" max="1" width="77.5703125" customWidth="1"/>
    <col min="2" max="2" width="15.140625" customWidth="1"/>
    <col min="3" max="3" width="25.5703125" customWidth="1"/>
  </cols>
  <sheetData>
    <row r="1" spans="1:1">
      <c r="A1" s="42" t="s">
        <v>207</v>
      </c>
    </row>
    <row r="2" spans="1:1">
      <c r="A2" s="41" t="s">
        <v>188</v>
      </c>
    </row>
    <row r="3" spans="1:1">
      <c r="A3" t="s">
        <v>194</v>
      </c>
    </row>
    <row r="5" spans="1:1" ht="30">
      <c r="A5" s="40" t="s">
        <v>187</v>
      </c>
    </row>
    <row r="6" spans="1:1">
      <c r="A6" s="39"/>
    </row>
    <row r="7" spans="1:1" ht="75">
      <c r="A7" s="39" t="s">
        <v>186</v>
      </c>
    </row>
    <row r="8" spans="1:1">
      <c r="A8" s="39"/>
    </row>
    <row r="9" spans="1:1">
      <c r="A9" s="39" t="s">
        <v>185</v>
      </c>
    </row>
    <row r="10" spans="1:1" ht="30">
      <c r="A10" s="39" t="s">
        <v>184</v>
      </c>
    </row>
    <row r="11" spans="1:1">
      <c r="A11" s="39" t="s">
        <v>183</v>
      </c>
    </row>
    <row r="12" spans="1:1" ht="30">
      <c r="A12" s="39" t="s">
        <v>182</v>
      </c>
    </row>
    <row r="13" spans="1:1">
      <c r="A13" s="39" t="s">
        <v>181</v>
      </c>
    </row>
    <row r="14" spans="1:1">
      <c r="A14" s="39"/>
    </row>
    <row r="15" spans="1:1" ht="30">
      <c r="A15" s="39" t="s">
        <v>180</v>
      </c>
    </row>
    <row r="17" spans="1:3">
      <c r="A17" s="38" t="s">
        <v>179</v>
      </c>
    </row>
    <row r="18" spans="1:3">
      <c r="A18" s="18"/>
    </row>
    <row r="19" spans="1:3">
      <c r="A19" s="37" t="s">
        <v>196</v>
      </c>
      <c r="B19" s="31"/>
      <c r="C19" s="31"/>
    </row>
    <row r="20" spans="1:3">
      <c r="A20" s="33"/>
      <c r="B20" s="32" t="s">
        <v>178</v>
      </c>
      <c r="C20" s="36"/>
    </row>
    <row r="21" spans="1:3">
      <c r="A21" s="33"/>
      <c r="B21" s="34"/>
      <c r="C21" s="32" t="s">
        <v>177</v>
      </c>
    </row>
    <row r="22" spans="1:3">
      <c r="A22" s="33"/>
      <c r="B22" s="33"/>
      <c r="C22" s="35" t="s">
        <v>176</v>
      </c>
    </row>
    <row r="23" spans="1:3">
      <c r="A23" s="33"/>
      <c r="B23" s="33"/>
      <c r="C23" s="35" t="s">
        <v>175</v>
      </c>
    </row>
    <row r="24" spans="1:3">
      <c r="A24" s="33"/>
      <c r="B24" s="33"/>
      <c r="C24" s="35" t="s">
        <v>174</v>
      </c>
    </row>
    <row r="25" spans="1:3">
      <c r="A25" s="33"/>
      <c r="B25" s="33"/>
      <c r="C25" s="35" t="s">
        <v>173</v>
      </c>
    </row>
    <row r="26" spans="1:3">
      <c r="A26" s="33"/>
      <c r="B26" s="33"/>
      <c r="C26" s="32" t="s">
        <v>172</v>
      </c>
    </row>
    <row r="27" spans="1:3">
      <c r="A27" s="33"/>
      <c r="B27" s="32" t="s">
        <v>171</v>
      </c>
      <c r="C27" s="31"/>
    </row>
    <row r="28" spans="1:3">
      <c r="A28" s="33"/>
      <c r="B28" s="35" t="s">
        <v>170</v>
      </c>
      <c r="C28" s="31"/>
    </row>
    <row r="29" spans="1:3">
      <c r="A29" s="33"/>
      <c r="B29" s="34"/>
      <c r="C29" s="32" t="s">
        <v>161</v>
      </c>
    </row>
    <row r="30" spans="1:3">
      <c r="A30" s="33"/>
      <c r="B30" s="33"/>
      <c r="C30" s="35" t="s">
        <v>169</v>
      </c>
    </row>
    <row r="31" spans="1:3">
      <c r="A31" s="33"/>
      <c r="B31" s="33"/>
      <c r="C31" s="35" t="s">
        <v>163</v>
      </c>
    </row>
    <row r="32" spans="1:3">
      <c r="A32" s="33"/>
      <c r="B32" s="33"/>
      <c r="C32" s="35" t="s">
        <v>168</v>
      </c>
    </row>
    <row r="33" spans="1:3">
      <c r="A33" s="33"/>
      <c r="B33" s="33"/>
      <c r="C33" s="35" t="s">
        <v>47</v>
      </c>
    </row>
    <row r="34" spans="1:3">
      <c r="A34" s="33"/>
      <c r="B34" s="33"/>
      <c r="C34" s="35" t="s">
        <v>167</v>
      </c>
    </row>
    <row r="35" spans="1:3">
      <c r="A35" s="33"/>
      <c r="B35" s="33"/>
      <c r="C35" s="35" t="s">
        <v>166</v>
      </c>
    </row>
    <row r="36" spans="1:3">
      <c r="A36" s="33"/>
      <c r="B36" s="32" t="s">
        <v>165</v>
      </c>
      <c r="C36" s="31"/>
    </row>
    <row r="37" spans="1:3">
      <c r="A37" s="33"/>
      <c r="B37" s="34"/>
      <c r="C37" s="32" t="s">
        <v>164</v>
      </c>
    </row>
    <row r="38" spans="1:3">
      <c r="A38" s="33"/>
      <c r="B38" s="33"/>
      <c r="C38" s="35" t="s">
        <v>163</v>
      </c>
    </row>
    <row r="39" spans="1:3">
      <c r="A39" s="33"/>
      <c r="B39" s="32" t="s">
        <v>162</v>
      </c>
      <c r="C39" s="31"/>
    </row>
    <row r="40" spans="1:3">
      <c r="A40" s="33"/>
      <c r="B40" s="34"/>
      <c r="C40" s="32" t="s">
        <v>161</v>
      </c>
    </row>
    <row r="41" spans="1:3">
      <c r="A41" s="33"/>
      <c r="B41" s="32" t="s">
        <v>160</v>
      </c>
      <c r="C4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2014</vt:lpstr>
      <vt:lpstr>Instructions</vt:lpstr>
      <vt:lpstr>_11x17</vt:lpstr>
      <vt:lpstr>land</vt:lpstr>
      <vt:lpstr>'GSTOP File Namer 2014'!Print_Area</vt:lpstr>
      <vt:lpstr>type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enile</cp:lastModifiedBy>
  <cp:lastPrinted>2014-02-21T19:42:06Z</cp:lastPrinted>
  <dcterms:created xsi:type="dcterms:W3CDTF">2008-07-30T18:23:33Z</dcterms:created>
  <dcterms:modified xsi:type="dcterms:W3CDTF">2014-02-21T19:42:09Z</dcterms:modified>
</cp:coreProperties>
</file>