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4505" windowHeight="9105"/>
  </bookViews>
  <sheets>
    <sheet name="Master_08092013" sheetId="1" r:id="rId1"/>
  </sheets>
  <definedNames>
    <definedName name="_xlnm._FilterDatabase" localSheetId="0" hidden="1">Master_08092013!$A$1:$BR$1</definedName>
  </definedNames>
  <calcPr calcId="145621"/>
</workbook>
</file>

<file path=xl/calcChain.xml><?xml version="1.0" encoding="utf-8"?>
<calcChain xmlns="http://schemas.openxmlformats.org/spreadsheetml/2006/main">
  <c r="AE51" i="1" l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BP34" i="1" l="1"/>
  <c r="BP33" i="1"/>
  <c r="BP32" i="1"/>
  <c r="BP31" i="1"/>
  <c r="BP30" i="1"/>
  <c r="BP29" i="1"/>
  <c r="BA34" i="1"/>
  <c r="BA33" i="1"/>
  <c r="BA32" i="1"/>
  <c r="BA31" i="1"/>
  <c r="BA30" i="1"/>
  <c r="BA29" i="1"/>
  <c r="AS34" i="1"/>
  <c r="AS33" i="1"/>
  <c r="AS32" i="1"/>
  <c r="AS31" i="1"/>
  <c r="AS30" i="1"/>
  <c r="AS29" i="1"/>
  <c r="AP34" i="1"/>
  <c r="AP33" i="1"/>
  <c r="AP32" i="1"/>
  <c r="AP31" i="1"/>
  <c r="AP30" i="1"/>
  <c r="AP29" i="1"/>
  <c r="BP7" i="1"/>
  <c r="BP6" i="1"/>
  <c r="BP5" i="1"/>
  <c r="BP4" i="1"/>
  <c r="BA7" i="1"/>
  <c r="BA6" i="1"/>
  <c r="BA5" i="1"/>
  <c r="BA4" i="1"/>
  <c r="AS7" i="1"/>
  <c r="AS6" i="1"/>
  <c r="AS5" i="1"/>
  <c r="AS4" i="1"/>
  <c r="AP7" i="1"/>
  <c r="AP6" i="1"/>
  <c r="AP5" i="1"/>
  <c r="AP4" i="1"/>
  <c r="I52" i="1" l="1"/>
  <c r="H52" i="1"/>
  <c r="BP51" i="1" l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3" i="1"/>
  <c r="BP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3" i="1"/>
  <c r="BA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3" i="1"/>
  <c r="AS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3" i="1"/>
  <c r="AP2" i="1"/>
  <c r="AE2" i="1" l="1"/>
  <c r="AG42" i="1" l="1"/>
  <c r="AG38" i="1"/>
  <c r="AG34" i="1"/>
  <c r="AG30" i="1"/>
  <c r="AG26" i="1"/>
  <c r="AG22" i="1"/>
  <c r="AG18" i="1"/>
  <c r="AG14" i="1"/>
  <c r="AG10" i="1"/>
  <c r="AG6" i="1"/>
  <c r="AG2" i="1"/>
  <c r="AB51" i="1"/>
  <c r="AG51" i="1" s="1"/>
  <c r="AB50" i="1"/>
  <c r="AB49" i="1"/>
  <c r="AG49" i="1" s="1"/>
  <c r="AB48" i="1"/>
  <c r="AG48" i="1" s="1"/>
  <c r="AB47" i="1"/>
  <c r="AG47" i="1" s="1"/>
  <c r="AB46" i="1"/>
  <c r="AG46" i="1" s="1"/>
  <c r="AB45" i="1"/>
  <c r="AG45" i="1" s="1"/>
  <c r="AB44" i="1"/>
  <c r="AG44" i="1" s="1"/>
  <c r="AB43" i="1"/>
  <c r="AG43" i="1" s="1"/>
  <c r="AB42" i="1"/>
  <c r="AB41" i="1"/>
  <c r="AG41" i="1" s="1"/>
  <c r="AB40" i="1"/>
  <c r="AG40" i="1" s="1"/>
  <c r="AB39" i="1"/>
  <c r="AG39" i="1" s="1"/>
  <c r="AB38" i="1"/>
  <c r="AB37" i="1"/>
  <c r="AG37" i="1" s="1"/>
  <c r="AB36" i="1"/>
  <c r="AG36" i="1" s="1"/>
  <c r="AB35" i="1"/>
  <c r="AG35" i="1" s="1"/>
  <c r="AB34" i="1"/>
  <c r="AB33" i="1"/>
  <c r="AG33" i="1" s="1"/>
  <c r="AB32" i="1"/>
  <c r="AG32" i="1" s="1"/>
  <c r="AB31" i="1"/>
  <c r="AG31" i="1" s="1"/>
  <c r="AB30" i="1"/>
  <c r="AB29" i="1"/>
  <c r="AG29" i="1" s="1"/>
  <c r="AB28" i="1"/>
  <c r="AG28" i="1" s="1"/>
  <c r="AB27" i="1"/>
  <c r="AG27" i="1" s="1"/>
  <c r="AB26" i="1"/>
  <c r="AB25" i="1"/>
  <c r="AG25" i="1" s="1"/>
  <c r="AB24" i="1"/>
  <c r="AG24" i="1" s="1"/>
  <c r="AB23" i="1"/>
  <c r="AG23" i="1" s="1"/>
  <c r="AB22" i="1"/>
  <c r="AB21" i="1"/>
  <c r="AG21" i="1" s="1"/>
  <c r="AB20" i="1"/>
  <c r="AG20" i="1" s="1"/>
  <c r="AB19" i="1"/>
  <c r="AG19" i="1" s="1"/>
  <c r="AB18" i="1"/>
  <c r="AB17" i="1"/>
  <c r="AG17" i="1" s="1"/>
  <c r="AB16" i="1"/>
  <c r="AG16" i="1" s="1"/>
  <c r="AB15" i="1"/>
  <c r="AG15" i="1" s="1"/>
  <c r="AB14" i="1"/>
  <c r="AB13" i="1"/>
  <c r="AG13" i="1" s="1"/>
  <c r="AB12" i="1"/>
  <c r="AG12" i="1" s="1"/>
  <c r="AB11" i="1"/>
  <c r="AG11" i="1" s="1"/>
  <c r="AB10" i="1"/>
  <c r="AB9" i="1"/>
  <c r="AG9" i="1" s="1"/>
  <c r="AB8" i="1"/>
  <c r="AG8" i="1" s="1"/>
  <c r="AB7" i="1"/>
  <c r="AG7" i="1" s="1"/>
  <c r="AB6" i="1"/>
  <c r="AB5" i="1"/>
  <c r="AG5" i="1" s="1"/>
  <c r="AB4" i="1"/>
  <c r="AG4" i="1" s="1"/>
  <c r="AB3" i="1"/>
  <c r="AG3" i="1" s="1"/>
  <c r="AB2" i="1"/>
  <c r="AG50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<sst xmlns="http://schemas.openxmlformats.org/spreadsheetml/2006/main" count="221" uniqueCount="177">
  <si>
    <t>Arizona</t>
  </si>
  <si>
    <t>Arizona Strip District</t>
  </si>
  <si>
    <t>Colorado River District</t>
  </si>
  <si>
    <t>Gila District Office</t>
  </si>
  <si>
    <t>Phoenix District Office</t>
  </si>
  <si>
    <t>California</t>
  </si>
  <si>
    <t>Central CA District</t>
  </si>
  <si>
    <t>Desert District</t>
  </si>
  <si>
    <t>Northern CA District</t>
  </si>
  <si>
    <t>Colorado</t>
  </si>
  <si>
    <t>Front Range District</t>
  </si>
  <si>
    <t>NW District</t>
  </si>
  <si>
    <t>SW District</t>
  </si>
  <si>
    <t>Idaho</t>
  </si>
  <si>
    <t>Boise District</t>
  </si>
  <si>
    <t>Coeur d'Alene District</t>
  </si>
  <si>
    <t>Idaho Falls District</t>
  </si>
  <si>
    <t>Twin Falls District</t>
  </si>
  <si>
    <t>Montana</t>
  </si>
  <si>
    <t>Billings District</t>
  </si>
  <si>
    <t>Central MT District</t>
  </si>
  <si>
    <t>Eastern MT District</t>
  </si>
  <si>
    <t>Western MT District</t>
  </si>
  <si>
    <t>Nevada</t>
  </si>
  <si>
    <t>Battle Mountain District</t>
  </si>
  <si>
    <t>Carson City District</t>
  </si>
  <si>
    <t>Elko District</t>
  </si>
  <si>
    <t>Ely District</t>
  </si>
  <si>
    <t>Southern NV District</t>
  </si>
  <si>
    <t>Winnemucca District</t>
  </si>
  <si>
    <t>New Mexico</t>
  </si>
  <si>
    <t>Albuquerque District</t>
  </si>
  <si>
    <t>Farmington District</t>
  </si>
  <si>
    <t>Las Cruces District</t>
  </si>
  <si>
    <t>Pecos District</t>
  </si>
  <si>
    <t>Oregon</t>
  </si>
  <si>
    <t>Burns District</t>
  </si>
  <si>
    <t>Coos Bay District</t>
  </si>
  <si>
    <t>Eugene District</t>
  </si>
  <si>
    <t>Lakeview District</t>
  </si>
  <si>
    <t>Medford District</t>
  </si>
  <si>
    <t>Prineville District</t>
  </si>
  <si>
    <t>Roseburg District</t>
  </si>
  <si>
    <t>Salem District</t>
  </si>
  <si>
    <t>Spokane District</t>
  </si>
  <si>
    <t>Vale District</t>
  </si>
  <si>
    <t>Utah</t>
  </si>
  <si>
    <t>Canyon Country District</t>
  </si>
  <si>
    <t>Color Country District</t>
  </si>
  <si>
    <t>Green River District</t>
  </si>
  <si>
    <t>West Desert District</t>
  </si>
  <si>
    <t>Wyoming</t>
  </si>
  <si>
    <t>High Desert District</t>
  </si>
  <si>
    <t>High Plains District</t>
  </si>
  <si>
    <t>Wind River/Bighorn Basin District</t>
  </si>
  <si>
    <t>Developed Areas</t>
  </si>
  <si>
    <t>BP High</t>
  </si>
  <si>
    <t>EMDS 1</t>
  </si>
  <si>
    <t>EMDS 2</t>
  </si>
  <si>
    <t>EMDS 3</t>
  </si>
  <si>
    <t>EMDS 4</t>
  </si>
  <si>
    <t>EMDS 5</t>
  </si>
  <si>
    <t>PGH</t>
  </si>
  <si>
    <t>PPH</t>
  </si>
  <si>
    <t>PUH</t>
  </si>
  <si>
    <t>POH</t>
  </si>
  <si>
    <t>PGH and High BP</t>
  </si>
  <si>
    <t>PPH and High BP</t>
  </si>
  <si>
    <t>Alaska</t>
  </si>
  <si>
    <t>Anchorage</t>
  </si>
  <si>
    <t>Fairbanks</t>
  </si>
  <si>
    <t>BP Moderate</t>
  </si>
  <si>
    <t>BP Low</t>
  </si>
  <si>
    <t>HiLine</t>
  </si>
  <si>
    <t>Amarillo</t>
  </si>
  <si>
    <t>Oklahoma</t>
  </si>
  <si>
    <t>BP Zero</t>
  </si>
  <si>
    <t>NoData</t>
  </si>
  <si>
    <t>GR1</t>
  </si>
  <si>
    <t>GR2</t>
  </si>
  <si>
    <t>GR3</t>
  </si>
  <si>
    <t>GR4</t>
  </si>
  <si>
    <t>GR7</t>
  </si>
  <si>
    <t>GS1</t>
  </si>
  <si>
    <t>GS2</t>
  </si>
  <si>
    <t>SH1</t>
  </si>
  <si>
    <t>SH2</t>
  </si>
  <si>
    <t>SH3</t>
  </si>
  <si>
    <t>SH4</t>
  </si>
  <si>
    <t>SH5</t>
  </si>
  <si>
    <t>SH6</t>
  </si>
  <si>
    <t>SH7</t>
  </si>
  <si>
    <t>TU1</t>
  </si>
  <si>
    <t>TU2</t>
  </si>
  <si>
    <t>TU3</t>
  </si>
  <si>
    <t>TU4</t>
  </si>
  <si>
    <t>TU5</t>
  </si>
  <si>
    <t>TL1</t>
  </si>
  <si>
    <t>TL2</t>
  </si>
  <si>
    <t>TL3</t>
  </si>
  <si>
    <t>TL4</t>
  </si>
  <si>
    <t>TL5</t>
  </si>
  <si>
    <t>TL6</t>
  </si>
  <si>
    <t>TL8</t>
  </si>
  <si>
    <t>TL9</t>
  </si>
  <si>
    <t>Non-Native</t>
  </si>
  <si>
    <t xml:space="preserve">State  </t>
  </si>
  <si>
    <t xml:space="preserve">District  </t>
  </si>
  <si>
    <t>Total BLM Acres</t>
  </si>
  <si>
    <t>NB1to9</t>
  </si>
  <si>
    <t>TL7</t>
  </si>
  <si>
    <t>DA and BP High</t>
  </si>
  <si>
    <t>FY14 Permanent Labor</t>
  </si>
  <si>
    <t>Non-Native and BP High</t>
  </si>
  <si>
    <t>No Data</t>
  </si>
  <si>
    <t>PDC 2009-2013</t>
  </si>
  <si>
    <t>WUI Treated 2009-2013</t>
  </si>
  <si>
    <t>Non-WUI Treated 2009-2013</t>
  </si>
  <si>
    <t>LAT</t>
  </si>
  <si>
    <t>LONG</t>
  </si>
  <si>
    <t>Arizona Strip</t>
  </si>
  <si>
    <t>Colorado River</t>
  </si>
  <si>
    <t>Gila</t>
  </si>
  <si>
    <t>Phoenix</t>
  </si>
  <si>
    <t>California Desert</t>
  </si>
  <si>
    <t>Central California</t>
  </si>
  <si>
    <t>Northern California</t>
  </si>
  <si>
    <t>Front Range</t>
  </si>
  <si>
    <t>Northwest</t>
  </si>
  <si>
    <t>Southwest</t>
  </si>
  <si>
    <t>GIS District</t>
  </si>
  <si>
    <t>Boise</t>
  </si>
  <si>
    <t>Coeur d'Alene</t>
  </si>
  <si>
    <t>Idaho Falls</t>
  </si>
  <si>
    <t>Twin Falls</t>
  </si>
  <si>
    <t>Billings</t>
  </si>
  <si>
    <t>Central Montana</t>
  </si>
  <si>
    <t>Eastern Montana/Dakotas</t>
  </si>
  <si>
    <t>Western Montana</t>
  </si>
  <si>
    <t>Battle Mountain</t>
  </si>
  <si>
    <t>Carson City</t>
  </si>
  <si>
    <t>Elko</t>
  </si>
  <si>
    <t>Ely</t>
  </si>
  <si>
    <t>Southern Nevada</t>
  </si>
  <si>
    <t>Winnemucca</t>
  </si>
  <si>
    <t>Albuquerque</t>
  </si>
  <si>
    <t>Farmington</t>
  </si>
  <si>
    <t>Las Cruces</t>
  </si>
  <si>
    <t>Pecos</t>
  </si>
  <si>
    <t>Burns</t>
  </si>
  <si>
    <t>Coos Bay</t>
  </si>
  <si>
    <t>Eugene</t>
  </si>
  <si>
    <t>Lakeview</t>
  </si>
  <si>
    <t>Medford</t>
  </si>
  <si>
    <t>Prineville</t>
  </si>
  <si>
    <t>Roseburg</t>
  </si>
  <si>
    <t>Salem</t>
  </si>
  <si>
    <t>Spokane</t>
  </si>
  <si>
    <t>Vale</t>
  </si>
  <si>
    <t>Canyon Country</t>
  </si>
  <si>
    <t>Color Country</t>
  </si>
  <si>
    <t>Green River</t>
  </si>
  <si>
    <t>West Desert</t>
  </si>
  <si>
    <t>Wyoming Desert</t>
  </si>
  <si>
    <t>Wyoming High Plains</t>
  </si>
  <si>
    <t>Wind River/Bighorn Basin</t>
  </si>
  <si>
    <t>District Acres</t>
  </si>
  <si>
    <t>SG BP High Total</t>
  </si>
  <si>
    <t>SG BP High Non-Native</t>
  </si>
  <si>
    <t>SG BP High Native</t>
  </si>
  <si>
    <t>GRs Total</t>
  </si>
  <si>
    <t>GSs Total</t>
  </si>
  <si>
    <t>SHs Total</t>
  </si>
  <si>
    <t>Ts Total</t>
  </si>
  <si>
    <t>Percent BLM Acres</t>
  </si>
  <si>
    <t>Non-Native and BP High - Not SG Habitat</t>
  </si>
  <si>
    <t>Greater than 10 Percent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</si>
</sst>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5" fillId="0" borderId="24" applyNumberFormat="0" applyFill="0" applyAlignment="0" applyProtection="0"/>
    <xf numFmtId="0" fontId="6" fillId="0" borderId="25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26" applyNumberFormat="0" applyAlignment="0" applyProtection="0"/>
    <xf numFmtId="0" fontId="11" fillId="24" borderId="27" applyNumberFormat="0" applyAlignment="0" applyProtection="0"/>
    <xf numFmtId="0" fontId="12" fillId="24" borderId="26" applyNumberFormat="0" applyAlignment="0" applyProtection="0"/>
    <xf numFmtId="0" fontId="13" fillId="0" borderId="28" applyNumberFormat="0" applyFill="0" applyAlignment="0" applyProtection="0"/>
    <xf numFmtId="0" fontId="14" fillId="25" borderId="29" applyNumberFormat="0" applyAlignment="0" applyProtection="0"/>
    <xf numFmtId="0" fontId="15" fillId="0" borderId="0" applyNumberFormat="0" applyFill="0" applyBorder="0" applyAlignment="0" applyProtection="0"/>
    <xf numFmtId="0" fontId="2" fillId="26" borderId="30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31" applyNumberFormat="0" applyFill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17" fillId="50" borderId="0" applyNumberFormat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3" fontId="0" fillId="5" borderId="1" xfId="0" applyNumberFormat="1" applyFill="1" applyBorder="1"/>
    <xf numFmtId="3" fontId="0" fillId="4" borderId="1" xfId="0" applyNumberFormat="1" applyFill="1" applyBorder="1"/>
    <xf numFmtId="3" fontId="0" fillId="5" borderId="5" xfId="0" applyNumberFormat="1" applyFill="1" applyBorder="1"/>
    <xf numFmtId="3" fontId="0" fillId="5" borderId="11" xfId="0" applyNumberForma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5" xfId="0" applyFill="1" applyBorder="1" applyAlignment="1">
      <alignment horizontal="left"/>
    </xf>
    <xf numFmtId="3" fontId="0" fillId="4" borderId="11" xfId="0" applyNumberFormat="1" applyFill="1" applyBorder="1"/>
    <xf numFmtId="3" fontId="0" fillId="14" borderId="5" xfId="0" applyNumberFormat="1" applyFill="1" applyBorder="1"/>
    <xf numFmtId="0" fontId="1" fillId="0" borderId="0" xfId="0" applyFont="1"/>
    <xf numFmtId="3" fontId="0" fillId="0" borderId="0" xfId="0" applyNumberFormat="1"/>
    <xf numFmtId="3" fontId="0" fillId="8" borderId="5" xfId="0" applyNumberFormat="1" applyFill="1" applyBorder="1" applyAlignment="1">
      <alignment horizontal="right"/>
    </xf>
    <xf numFmtId="3" fontId="0" fillId="8" borderId="5" xfId="0" applyNumberFormat="1" applyFill="1" applyBorder="1"/>
    <xf numFmtId="3" fontId="0" fillId="8" borderId="8" xfId="0" applyNumberFormat="1" applyFill="1" applyBorder="1"/>
    <xf numFmtId="3" fontId="0" fillId="8" borderId="1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4" borderId="20" xfId="0" applyNumberFormat="1" applyFill="1" applyBorder="1"/>
    <xf numFmtId="3" fontId="0" fillId="3" borderId="14" xfId="0" applyNumberFormat="1" applyFill="1" applyBorder="1" applyAlignment="1">
      <alignment horizontal="right"/>
    </xf>
    <xf numFmtId="3" fontId="0" fillId="13" borderId="18" xfId="0" applyNumberFormat="1" applyFill="1" applyBorder="1" applyAlignment="1">
      <alignment horizontal="right"/>
    </xf>
    <xf numFmtId="3" fontId="0" fillId="13" borderId="18" xfId="0" applyNumberFormat="1" applyFill="1" applyBorder="1"/>
    <xf numFmtId="0" fontId="1" fillId="10" borderId="2" xfId="0" applyFont="1" applyFill="1" applyBorder="1" applyAlignment="1">
      <alignment horizontal="center"/>
    </xf>
    <xf numFmtId="3" fontId="0" fillId="13" borderId="1" xfId="0" applyNumberFormat="1" applyFill="1" applyBorder="1"/>
    <xf numFmtId="3" fontId="0" fillId="13" borderId="8" xfId="0" applyNumberFormat="1" applyFill="1" applyBorder="1"/>
    <xf numFmtId="3" fontId="1" fillId="11" borderId="17" xfId="0" applyNumberFormat="1" applyFont="1" applyFill="1" applyBorder="1" applyAlignment="1">
      <alignment horizontal="center"/>
    </xf>
    <xf numFmtId="3" fontId="1" fillId="12" borderId="2" xfId="0" applyNumberFormat="1" applyFont="1" applyFill="1" applyBorder="1" applyAlignment="1">
      <alignment horizontal="center"/>
    </xf>
    <xf numFmtId="3" fontId="1" fillId="11" borderId="3" xfId="0" applyNumberFormat="1" applyFont="1" applyFill="1" applyBorder="1" applyAlignment="1">
      <alignment horizontal="center"/>
    </xf>
    <xf numFmtId="0" fontId="0" fillId="0" borderId="0" xfId="0"/>
    <xf numFmtId="0" fontId="1" fillId="10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3" fontId="0" fillId="4" borderId="18" xfId="0" applyNumberFormat="1" applyFill="1" applyBorder="1"/>
    <xf numFmtId="3" fontId="0" fillId="4" borderId="19" xfId="0" applyNumberFormat="1" applyFill="1" applyBorder="1"/>
    <xf numFmtId="3" fontId="0" fillId="19" borderId="0" xfId="0" applyNumberFormat="1" applyFill="1"/>
    <xf numFmtId="3" fontId="0" fillId="18" borderId="0" xfId="0" applyNumberFormat="1" applyFill="1"/>
    <xf numFmtId="3" fontId="0" fillId="16" borderId="1" xfId="0" applyNumberFormat="1" applyFill="1" applyBorder="1"/>
    <xf numFmtId="3" fontId="1" fillId="17" borderId="4" xfId="0" applyNumberFormat="1" applyFont="1" applyFill="1" applyBorder="1" applyAlignment="1">
      <alignment horizontal="center"/>
    </xf>
    <xf numFmtId="3" fontId="0" fillId="16" borderId="8" xfId="0" applyNumberFormat="1" applyFill="1" applyBorder="1"/>
    <xf numFmtId="3" fontId="0" fillId="8" borderId="6" xfId="0" applyNumberFormat="1" applyFill="1" applyBorder="1"/>
    <xf numFmtId="3" fontId="1" fillId="9" borderId="4" xfId="0" applyNumberFormat="1" applyFont="1" applyFill="1" applyBorder="1" applyAlignment="1">
      <alignment horizontal="center"/>
    </xf>
    <xf numFmtId="3" fontId="0" fillId="8" borderId="9" xfId="0" applyNumberFormat="1" applyFill="1" applyBorder="1"/>
    <xf numFmtId="3" fontId="0" fillId="8" borderId="7" xfId="0" applyNumberFormat="1" applyFill="1" applyBorder="1"/>
    <xf numFmtId="0" fontId="0" fillId="5" borderId="6" xfId="0" applyFill="1" applyBorder="1"/>
    <xf numFmtId="0" fontId="0" fillId="5" borderId="9" xfId="0" applyFill="1" applyBorder="1"/>
    <xf numFmtId="0" fontId="1" fillId="7" borderId="4" xfId="0" applyFont="1" applyFill="1" applyBorder="1" applyAlignment="1">
      <alignment horizontal="center"/>
    </xf>
    <xf numFmtId="3" fontId="1" fillId="17" borderId="3" xfId="0" applyNumberFormat="1" applyFont="1" applyFill="1" applyBorder="1" applyAlignment="1">
      <alignment horizontal="center"/>
    </xf>
    <xf numFmtId="3" fontId="1" fillId="9" borderId="2" xfId="0" applyNumberFormat="1" applyFont="1" applyFill="1" applyBorder="1" applyAlignment="1">
      <alignment horizontal="center"/>
    </xf>
    <xf numFmtId="3" fontId="1" fillId="9" borderId="3" xfId="0" applyNumberFormat="1" applyFont="1" applyFill="1" applyBorder="1" applyAlignment="1">
      <alignment horizontal="center"/>
    </xf>
    <xf numFmtId="3" fontId="1" fillId="15" borderId="16" xfId="0" applyNumberFormat="1" applyFont="1" applyFill="1" applyBorder="1" applyAlignment="1">
      <alignment horizontal="center"/>
    </xf>
    <xf numFmtId="3" fontId="1" fillId="6" borderId="21" xfId="0" applyNumberFormat="1" applyFont="1" applyFill="1" applyBorder="1" applyAlignment="1">
      <alignment horizontal="center"/>
    </xf>
    <xf numFmtId="3" fontId="1" fillId="6" borderId="3" xfId="0" applyNumberFormat="1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1" fillId="7" borderId="3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3" fontId="1" fillId="6" borderId="17" xfId="0" applyNumberFormat="1" applyFont="1" applyFill="1" applyBorder="1" applyAlignment="1">
      <alignment horizontal="center"/>
    </xf>
    <xf numFmtId="3" fontId="0" fillId="4" borderId="13" xfId="0" applyNumberFormat="1" applyFill="1" applyBorder="1"/>
    <xf numFmtId="3" fontId="0" fillId="16" borderId="6" xfId="0" applyNumberFormat="1" applyFill="1" applyBorder="1"/>
    <xf numFmtId="3" fontId="0" fillId="16" borderId="9" xfId="0" applyNumberFormat="1" applyFill="1" applyBorder="1"/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0" fillId="13" borderId="5" xfId="0" applyFill="1" applyBorder="1"/>
    <xf numFmtId="0" fontId="0" fillId="13" borderId="7" xfId="0" applyFill="1" applyBorder="1"/>
    <xf numFmtId="3" fontId="0" fillId="13" borderId="6" xfId="0" applyNumberFormat="1" applyFill="1" applyBorder="1"/>
    <xf numFmtId="3" fontId="0" fillId="13" borderId="9" xfId="0" applyNumberFormat="1" applyFill="1" applyBorder="1"/>
    <xf numFmtId="9" fontId="0" fillId="0" borderId="0" xfId="0" applyNumberFormat="1"/>
    <xf numFmtId="3" fontId="1" fillId="17" borderId="21" xfId="0" applyNumberFormat="1" applyFont="1" applyFill="1" applyBorder="1" applyAlignment="1">
      <alignment horizontal="center"/>
    </xf>
    <xf numFmtId="3" fontId="0" fillId="16" borderId="20" xfId="0" applyNumberFormat="1" applyFill="1" applyBorder="1"/>
    <xf numFmtId="3" fontId="0" fillId="16" borderId="22" xfId="0" applyNumberFormat="1" applyFill="1" applyBorder="1"/>
    <xf numFmtId="3" fontId="1" fillId="10" borderId="2" xfId="0" applyNumberFormat="1" applyFont="1" applyFill="1" applyBorder="1" applyAlignment="1">
      <alignment horizontal="center"/>
    </xf>
    <xf numFmtId="9" fontId="1" fillId="10" borderId="4" xfId="0" applyNumberFormat="1" applyFont="1" applyFill="1" applyBorder="1" applyAlignment="1">
      <alignment horizontal="center"/>
    </xf>
    <xf numFmtId="3" fontId="0" fillId="2" borderId="5" xfId="0" applyNumberFormat="1" applyFill="1" applyBorder="1"/>
    <xf numFmtId="9" fontId="0" fillId="2" borderId="6" xfId="0" applyNumberFormat="1" applyFill="1" applyBorder="1"/>
    <xf numFmtId="3" fontId="0" fillId="2" borderId="7" xfId="0" applyNumberFormat="1" applyFill="1" applyBorder="1"/>
    <xf numFmtId="9" fontId="0" fillId="2" borderId="9" xfId="0" applyNumberFormat="1" applyFill="1" applyBorder="1"/>
    <xf numFmtId="3" fontId="0" fillId="4" borderId="32" xfId="0" applyNumberFormat="1" applyFill="1" applyBorder="1"/>
    <xf numFmtId="3" fontId="0" fillId="14" borderId="1" xfId="0" applyNumberFormat="1" applyFill="1" applyBorder="1"/>
    <xf numFmtId="3" fontId="1" fillId="12" borderId="3" xfId="0" applyNumberFormat="1" applyFont="1" applyFill="1" applyBorder="1" applyAlignment="1">
      <alignment horizontal="center"/>
    </xf>
    <xf numFmtId="3" fontId="0" fillId="14" borderId="7" xfId="0" applyNumberFormat="1" applyFill="1" applyBorder="1"/>
    <xf numFmtId="3" fontId="0" fillId="14" borderId="8" xfId="0" applyNumberFormat="1" applyFill="1" applyBorder="1"/>
    <xf numFmtId="3" fontId="0" fillId="8" borderId="6" xfId="0" applyNumberFormat="1" applyFill="1" applyBorder="1" applyAlignment="1">
      <alignment horizontal="right"/>
    </xf>
    <xf numFmtId="3" fontId="0" fillId="8" borderId="9" xfId="0" applyNumberFormat="1" applyFill="1" applyBorder="1" applyAlignment="1">
      <alignment horizontal="right"/>
    </xf>
    <xf numFmtId="3" fontId="1" fillId="12" borderId="10" xfId="0" applyNumberFormat="1" applyFont="1" applyFill="1" applyBorder="1" applyAlignment="1">
      <alignment horizontal="center"/>
    </xf>
    <xf numFmtId="3" fontId="0" fillId="14" borderId="11" xfId="0" applyNumberFormat="1" applyFill="1" applyBorder="1"/>
    <xf numFmtId="3" fontId="0" fillId="14" borderId="12" xfId="0" applyNumberFormat="1" applyFill="1" applyBorder="1"/>
    <xf numFmtId="3" fontId="1" fillId="9" borderId="21" xfId="0" applyNumberFormat="1" applyFont="1" applyFill="1" applyBorder="1" applyAlignment="1">
      <alignment horizontal="center"/>
    </xf>
    <xf numFmtId="3" fontId="0" fillId="8" borderId="20" xfId="0" applyNumberFormat="1" applyFill="1" applyBorder="1" applyAlignment="1">
      <alignment horizontal="right"/>
    </xf>
    <xf numFmtId="3" fontId="0" fillId="8" borderId="20" xfId="0" applyNumberFormat="1" applyFill="1" applyBorder="1"/>
    <xf numFmtId="3" fontId="0" fillId="8" borderId="22" xfId="0" applyNumberFormat="1" applyFill="1" applyBorder="1"/>
    <xf numFmtId="3" fontId="1" fillId="17" borderId="2" xfId="0" applyNumberFormat="1" applyFont="1" applyFill="1" applyBorder="1" applyAlignment="1">
      <alignment horizontal="center"/>
    </xf>
    <xf numFmtId="3" fontId="0" fillId="16" borderId="5" xfId="0" applyNumberFormat="1" applyFill="1" applyBorder="1" applyAlignment="1">
      <alignment horizontal="right"/>
    </xf>
    <xf numFmtId="3" fontId="0" fillId="16" borderId="6" xfId="0" applyNumberFormat="1" applyFill="1" applyBorder="1" applyAlignment="1">
      <alignment horizontal="right"/>
    </xf>
    <xf numFmtId="3" fontId="0" fillId="16" borderId="5" xfId="0" applyNumberFormat="1" applyFill="1" applyBorder="1"/>
    <xf numFmtId="3" fontId="0" fillId="16" borderId="7" xfId="0" applyNumberFormat="1" applyFill="1" applyBorder="1"/>
    <xf numFmtId="3" fontId="0" fillId="16" borderId="9" xfId="0" applyNumberFormat="1" applyFill="1" applyBorder="1" applyAlignment="1">
      <alignment horizontal="right"/>
    </xf>
    <xf numFmtId="3" fontId="1" fillId="6" borderId="33" xfId="0" applyNumberFormat="1" applyFont="1" applyFill="1" applyBorder="1" applyAlignment="1">
      <alignment horizontal="center"/>
    </xf>
    <xf numFmtId="3" fontId="0" fillId="4" borderId="13" xfId="0" applyNumberFormat="1" applyFill="1" applyBorder="1" applyAlignment="1">
      <alignment horizontal="right"/>
    </xf>
    <xf numFmtId="3" fontId="0" fillId="4" borderId="34" xfId="0" applyNumberFormat="1" applyFill="1" applyBorder="1"/>
    <xf numFmtId="0" fontId="1" fillId="7" borderId="21" xfId="0" applyFont="1" applyFill="1" applyBorder="1" applyAlignment="1">
      <alignment horizontal="center"/>
    </xf>
    <xf numFmtId="0" fontId="0" fillId="5" borderId="20" xfId="0" applyFill="1" applyBorder="1"/>
    <xf numFmtId="0" fontId="0" fillId="5" borderId="22" xfId="0" applyFill="1" applyBorder="1"/>
    <xf numFmtId="3" fontId="1" fillId="11" borderId="2" xfId="0" applyNumberFormat="1" applyFont="1" applyFill="1" applyBorder="1" applyAlignment="1">
      <alignment horizontal="center"/>
    </xf>
    <xf numFmtId="3" fontId="1" fillId="11" borderId="4" xfId="0" applyNumberFormat="1" applyFont="1" applyFill="1" applyBorder="1" applyAlignment="1">
      <alignment horizontal="center"/>
    </xf>
    <xf numFmtId="3" fontId="0" fillId="13" borderId="5" xfId="0" applyNumberFormat="1" applyFill="1" applyBorder="1"/>
    <xf numFmtId="3" fontId="0" fillId="13" borderId="7" xfId="0" applyNumberFormat="1" applyFill="1" applyBorder="1"/>
    <xf numFmtId="3" fontId="0" fillId="13" borderId="20" xfId="0" applyNumberFormat="1" applyFill="1" applyBorder="1"/>
    <xf numFmtId="3" fontId="0" fillId="13" borderId="22" xfId="0" applyNumberFormat="1" applyFill="1" applyBorder="1"/>
    <xf numFmtId="3" fontId="0" fillId="13" borderId="1" xfId="0" applyNumberFormat="1" applyFill="1" applyBorder="1"/>
    <xf numFmtId="3" fontId="0" fillId="13" borderId="6" xfId="0" applyNumberFormat="1" applyFill="1" applyBorder="1"/>
    <xf numFmtId="3" fontId="0" fillId="13" borderId="5" xfId="0" applyNumberFormat="1" applyFill="1" applyBorder="1"/>
    <xf numFmtId="3" fontId="0" fillId="16" borderId="1" xfId="0" applyNumberForma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72"/>
  <sheetViews>
    <sheetView tabSelected="1" topLeftCell="Z1" workbookViewId="0">
      <pane ySplit="1" topLeftCell="A2" activePane="bottomLeft" state="frozen"/>
      <selection pane="bottomLeft" activeCell="AK1" sqref="AK1"/>
    </sheetView>
  </sheetViews>
  <sheetFormatPr defaultRowHeight="15" x14ac:dyDescent="0.25"/>
  <cols>
    <col min="1" max="1" width="12" bestFit="1" customWidth="1"/>
    <col min="2" max="2" width="25.5703125" customWidth="1"/>
    <col min="3" max="4" width="25.5703125" style="29" customWidth="1"/>
    <col min="5" max="5" width="17.85546875" style="12" customWidth="1"/>
    <col min="6" max="6" width="17.85546875" style="68" customWidth="1"/>
    <col min="7" max="7" width="25.5703125" style="37" customWidth="1"/>
    <col min="8" max="8" width="32.140625" style="12" customWidth="1"/>
    <col min="9" max="9" width="32.7109375" style="12" customWidth="1"/>
    <col min="10" max="10" width="25.5703125" style="37" customWidth="1"/>
    <col min="11" max="14" width="13.42578125" style="12" customWidth="1"/>
    <col min="15" max="15" width="23.42578125" style="12" customWidth="1"/>
    <col min="16" max="16" width="20.28515625" style="12" customWidth="1"/>
    <col min="17" max="21" width="11.28515625" style="12" customWidth="1"/>
    <col min="22" max="25" width="9.7109375" style="12" customWidth="1"/>
    <col min="26" max="26" width="20.140625" style="12" customWidth="1"/>
    <col min="27" max="27" width="17" style="12" customWidth="1"/>
    <col min="28" max="28" width="22.85546875" style="12" customWidth="1"/>
    <col min="29" max="29" width="23" style="12" customWidth="1"/>
    <col min="30" max="30" width="32.28515625" style="12" customWidth="1"/>
    <col min="31" max="31" width="37.5703125" style="12" customWidth="1"/>
    <col min="32" max="32" width="30.7109375" style="12" customWidth="1"/>
    <col min="33" max="33" width="26.42578125" style="12" customWidth="1"/>
    <col min="34" max="34" width="29.7109375" style="12" customWidth="1"/>
    <col min="35" max="37" width="9.140625" style="12" customWidth="1"/>
    <col min="38" max="38" width="10.140625" style="12" customWidth="1"/>
    <col min="39" max="41" width="9.140625" style="12" customWidth="1"/>
    <col min="42" max="42" width="12.7109375" style="12" customWidth="1"/>
    <col min="43" max="44" width="9.140625" style="12" customWidth="1"/>
    <col min="45" max="45" width="11.28515625" style="12" customWidth="1"/>
    <col min="46" max="52" width="9.140625" style="12" customWidth="1"/>
    <col min="53" max="53" width="10.7109375" style="12" customWidth="1"/>
    <col min="54" max="67" width="9.140625" style="12" customWidth="1"/>
    <col min="68" max="68" width="13.7109375" style="12" customWidth="1"/>
    <col min="69" max="69" width="10.140625" bestFit="1" customWidth="1"/>
  </cols>
  <sheetData>
    <row r="1" spans="1:70" s="11" customFormat="1" ht="16.5" customHeight="1" x14ac:dyDescent="0.25">
      <c r="A1" s="23" t="s">
        <v>106</v>
      </c>
      <c r="B1" s="30" t="s">
        <v>107</v>
      </c>
      <c r="C1" s="62" t="s">
        <v>130</v>
      </c>
      <c r="D1" s="63" t="s">
        <v>166</v>
      </c>
      <c r="E1" s="72" t="s">
        <v>108</v>
      </c>
      <c r="F1" s="73" t="s">
        <v>174</v>
      </c>
      <c r="G1" s="58" t="s">
        <v>112</v>
      </c>
      <c r="H1" s="69" t="s">
        <v>117</v>
      </c>
      <c r="I1" s="48" t="s">
        <v>116</v>
      </c>
      <c r="J1" s="39" t="s">
        <v>115</v>
      </c>
      <c r="K1" s="49" t="s">
        <v>56</v>
      </c>
      <c r="L1" s="50" t="s">
        <v>71</v>
      </c>
      <c r="M1" s="50" t="s">
        <v>72</v>
      </c>
      <c r="N1" s="42" t="s">
        <v>76</v>
      </c>
      <c r="O1" s="51" t="s">
        <v>55</v>
      </c>
      <c r="P1" s="26" t="s">
        <v>111</v>
      </c>
      <c r="Q1" s="52" t="s">
        <v>57</v>
      </c>
      <c r="R1" s="53" t="s">
        <v>58</v>
      </c>
      <c r="S1" s="53" t="s">
        <v>59</v>
      </c>
      <c r="T1" s="53" t="s">
        <v>60</v>
      </c>
      <c r="U1" s="54" t="s">
        <v>61</v>
      </c>
      <c r="V1" s="55" t="s">
        <v>62</v>
      </c>
      <c r="W1" s="56" t="s">
        <v>63</v>
      </c>
      <c r="X1" s="56" t="s">
        <v>64</v>
      </c>
      <c r="Y1" s="57" t="s">
        <v>65</v>
      </c>
      <c r="Z1" s="27" t="s">
        <v>66</v>
      </c>
      <c r="AA1" s="80" t="s">
        <v>67</v>
      </c>
      <c r="AB1" s="85" t="s">
        <v>167</v>
      </c>
      <c r="AC1" s="92" t="s">
        <v>105</v>
      </c>
      <c r="AD1" s="48" t="s">
        <v>113</v>
      </c>
      <c r="AE1" s="39" t="s">
        <v>175</v>
      </c>
      <c r="AF1" s="88" t="s">
        <v>168</v>
      </c>
      <c r="AG1" s="42" t="s">
        <v>169</v>
      </c>
      <c r="AH1" s="98" t="s">
        <v>176</v>
      </c>
      <c r="AI1" s="104" t="s">
        <v>77</v>
      </c>
      <c r="AJ1" s="28" t="s">
        <v>109</v>
      </c>
      <c r="AK1" s="28" t="s">
        <v>78</v>
      </c>
      <c r="AL1" s="28" t="s">
        <v>79</v>
      </c>
      <c r="AM1" s="28" t="s">
        <v>80</v>
      </c>
      <c r="AN1" s="28" t="s">
        <v>81</v>
      </c>
      <c r="AO1" s="28" t="s">
        <v>82</v>
      </c>
      <c r="AP1" s="28" t="s">
        <v>170</v>
      </c>
      <c r="AQ1" s="28" t="s">
        <v>83</v>
      </c>
      <c r="AR1" s="28" t="s">
        <v>84</v>
      </c>
      <c r="AS1" s="28" t="s">
        <v>171</v>
      </c>
      <c r="AT1" s="28" t="s">
        <v>85</v>
      </c>
      <c r="AU1" s="28" t="s">
        <v>86</v>
      </c>
      <c r="AV1" s="28" t="s">
        <v>87</v>
      </c>
      <c r="AW1" s="28" t="s">
        <v>88</v>
      </c>
      <c r="AX1" s="28" t="s">
        <v>89</v>
      </c>
      <c r="AY1" s="28" t="s">
        <v>90</v>
      </c>
      <c r="AZ1" s="28" t="s">
        <v>91</v>
      </c>
      <c r="BA1" s="28" t="s">
        <v>172</v>
      </c>
      <c r="BB1" s="28" t="s">
        <v>92</v>
      </c>
      <c r="BC1" s="28" t="s">
        <v>93</v>
      </c>
      <c r="BD1" s="28" t="s">
        <v>94</v>
      </c>
      <c r="BE1" s="28" t="s">
        <v>95</v>
      </c>
      <c r="BF1" s="28" t="s">
        <v>96</v>
      </c>
      <c r="BG1" s="28" t="s">
        <v>97</v>
      </c>
      <c r="BH1" s="28" t="s">
        <v>98</v>
      </c>
      <c r="BI1" s="28" t="s">
        <v>99</v>
      </c>
      <c r="BJ1" s="28" t="s">
        <v>100</v>
      </c>
      <c r="BK1" s="28" t="s">
        <v>101</v>
      </c>
      <c r="BL1" s="28" t="s">
        <v>102</v>
      </c>
      <c r="BM1" s="28" t="s">
        <v>110</v>
      </c>
      <c r="BN1" s="28" t="s">
        <v>103</v>
      </c>
      <c r="BO1" s="28" t="s">
        <v>104</v>
      </c>
      <c r="BP1" s="105" t="s">
        <v>173</v>
      </c>
      <c r="BQ1" s="101" t="s">
        <v>118</v>
      </c>
      <c r="BR1" s="47" t="s">
        <v>119</v>
      </c>
    </row>
    <row r="2" spans="1:70" s="1" customFormat="1" x14ac:dyDescent="0.25">
      <c r="A2" s="8" t="s">
        <v>68</v>
      </c>
      <c r="B2" s="31" t="s">
        <v>69</v>
      </c>
      <c r="C2" s="64" t="s">
        <v>69</v>
      </c>
      <c r="D2" s="66">
        <v>198181186.383959</v>
      </c>
      <c r="E2" s="74">
        <v>20931980.345981002</v>
      </c>
      <c r="F2" s="75">
        <f t="shared" ref="F2:F33" si="0">E2/D2</f>
        <v>0.10562042102940634</v>
      </c>
      <c r="G2" s="34">
        <v>444395.06999999995</v>
      </c>
      <c r="H2" s="70">
        <v>112021</v>
      </c>
      <c r="I2" s="38">
        <v>3682</v>
      </c>
      <c r="J2" s="60">
        <v>205900</v>
      </c>
      <c r="K2" s="13">
        <v>0</v>
      </c>
      <c r="L2" s="16">
        <v>2833622.2861349997</v>
      </c>
      <c r="M2" s="16">
        <v>12857150.024256999</v>
      </c>
      <c r="N2" s="41">
        <v>5241208.0355890039</v>
      </c>
      <c r="O2" s="20">
        <v>8109.1021879999998</v>
      </c>
      <c r="P2" s="21">
        <v>0</v>
      </c>
      <c r="Q2" s="19">
        <v>0</v>
      </c>
      <c r="R2" s="3">
        <v>0</v>
      </c>
      <c r="S2" s="3">
        <v>0</v>
      </c>
      <c r="T2" s="3">
        <v>20931980.345981002</v>
      </c>
      <c r="U2" s="59">
        <v>0</v>
      </c>
      <c r="V2" s="4">
        <v>0</v>
      </c>
      <c r="W2" s="2">
        <v>0</v>
      </c>
      <c r="X2" s="2">
        <v>0</v>
      </c>
      <c r="Y2" s="5">
        <v>0</v>
      </c>
      <c r="Z2" s="10">
        <v>0</v>
      </c>
      <c r="AA2" s="79">
        <v>0</v>
      </c>
      <c r="AB2" s="86">
        <f>Z2+AA2</f>
        <v>0</v>
      </c>
      <c r="AC2" s="93">
        <v>0</v>
      </c>
      <c r="AD2" s="113">
        <v>0</v>
      </c>
      <c r="AE2" s="94">
        <f>AD2-AF2</f>
        <v>0</v>
      </c>
      <c r="AF2" s="89">
        <v>0</v>
      </c>
      <c r="AG2" s="83">
        <f>AB2-AF2</f>
        <v>0</v>
      </c>
      <c r="AH2" s="59">
        <v>7085322.3392528407</v>
      </c>
      <c r="AI2" s="106">
        <v>5985.9558273600005</v>
      </c>
      <c r="AJ2" s="24">
        <v>4379987.66146704</v>
      </c>
      <c r="AK2" s="24">
        <v>2158147.6828434002</v>
      </c>
      <c r="AL2" s="24">
        <v>2535061.8558272403</v>
      </c>
      <c r="AM2" s="24">
        <v>396832.88801124005</v>
      </c>
      <c r="AN2" s="24">
        <v>33173.617437360001</v>
      </c>
      <c r="AO2" s="24">
        <v>0</v>
      </c>
      <c r="AP2" s="24">
        <f>SUM(AK2:AO2)</f>
        <v>5123216.0441192407</v>
      </c>
      <c r="AQ2" s="24">
        <v>794225.54161980003</v>
      </c>
      <c r="AR2" s="24">
        <v>0</v>
      </c>
      <c r="AS2" s="24">
        <f>SUM(AQ2:AR2)</f>
        <v>794225.54161980003</v>
      </c>
      <c r="AT2" s="24">
        <v>56716.686830880004</v>
      </c>
      <c r="AU2" s="24">
        <v>1550821.3580257201</v>
      </c>
      <c r="AV2" s="24">
        <v>356400.55411344004</v>
      </c>
      <c r="AW2" s="24">
        <v>0</v>
      </c>
      <c r="AX2" s="24">
        <v>0</v>
      </c>
      <c r="AY2" s="24">
        <v>0</v>
      </c>
      <c r="AZ2" s="24">
        <v>51.150610800000003</v>
      </c>
      <c r="BA2" s="24">
        <f>SUM(AT2:AZ2)</f>
        <v>1963989.7495808399</v>
      </c>
      <c r="BB2" s="24">
        <v>2460801.3990678</v>
      </c>
      <c r="BC2" s="24">
        <v>231.06732444000002</v>
      </c>
      <c r="BD2" s="108">
        <v>22357.931980680001</v>
      </c>
      <c r="BE2" s="24">
        <v>2273078.6574318004</v>
      </c>
      <c r="BF2" s="24">
        <v>1912046.3043134401</v>
      </c>
      <c r="BG2" s="24">
        <v>128890.86585156001</v>
      </c>
      <c r="BH2" s="24">
        <v>795398.44736484007</v>
      </c>
      <c r="BI2" s="24">
        <v>138920.83344756003</v>
      </c>
      <c r="BJ2" s="24">
        <v>0</v>
      </c>
      <c r="BK2" s="24">
        <v>17096.980462920001</v>
      </c>
      <c r="BL2" s="24">
        <v>878653.62783648004</v>
      </c>
      <c r="BM2" s="24">
        <v>0</v>
      </c>
      <c r="BN2" s="24">
        <v>28567.838525760002</v>
      </c>
      <c r="BO2" s="24">
        <v>9101.2504190400014</v>
      </c>
      <c r="BP2" s="66">
        <f>SUM(BB2:BO2)</f>
        <v>8665145.2040263191</v>
      </c>
      <c r="BQ2" s="102">
        <v>-153.268835</v>
      </c>
      <c r="BR2" s="45">
        <v>60.933048999999997</v>
      </c>
    </row>
    <row r="3" spans="1:70" s="1" customFormat="1" x14ac:dyDescent="0.25">
      <c r="A3" s="8" t="s">
        <v>68</v>
      </c>
      <c r="B3" s="31" t="s">
        <v>70</v>
      </c>
      <c r="C3" s="64" t="s">
        <v>70</v>
      </c>
      <c r="D3" s="66">
        <v>177840465.828251</v>
      </c>
      <c r="E3" s="74">
        <v>51425872.356775999</v>
      </c>
      <c r="F3" s="75">
        <f t="shared" si="0"/>
        <v>0.28916856530526863</v>
      </c>
      <c r="G3" s="34">
        <v>0</v>
      </c>
      <c r="H3" s="70">
        <v>332616</v>
      </c>
      <c r="I3" s="38">
        <v>33403</v>
      </c>
      <c r="J3" s="60">
        <v>801605</v>
      </c>
      <c r="K3" s="14">
        <v>1142123.937894</v>
      </c>
      <c r="L3" s="16">
        <v>13006016.581877001</v>
      </c>
      <c r="M3" s="16">
        <v>24308475.512297001</v>
      </c>
      <c r="N3" s="41">
        <v>12969256.324708</v>
      </c>
      <c r="O3" s="20">
        <v>4292.6265380000004</v>
      </c>
      <c r="P3" s="21">
        <v>0</v>
      </c>
      <c r="Q3" s="19">
        <v>0</v>
      </c>
      <c r="R3" s="3">
        <v>0</v>
      </c>
      <c r="S3" s="3">
        <v>0</v>
      </c>
      <c r="T3" s="3">
        <v>51425872.356775999</v>
      </c>
      <c r="U3" s="59">
        <v>0</v>
      </c>
      <c r="V3" s="4">
        <v>0</v>
      </c>
      <c r="W3" s="2">
        <v>0</v>
      </c>
      <c r="X3" s="2">
        <v>0</v>
      </c>
      <c r="Y3" s="5">
        <v>0</v>
      </c>
      <c r="Z3" s="10">
        <v>0</v>
      </c>
      <c r="AA3" s="79">
        <v>0</v>
      </c>
      <c r="AB3" s="86">
        <f t="shared" ref="AB3:AB51" si="1">Z3+AA3</f>
        <v>0</v>
      </c>
      <c r="AC3" s="93">
        <v>0</v>
      </c>
      <c r="AD3" s="113">
        <v>0</v>
      </c>
      <c r="AE3" s="94">
        <f t="shared" ref="AE3:AE51" si="2">AD3-AF3</f>
        <v>0</v>
      </c>
      <c r="AF3" s="89">
        <v>0</v>
      </c>
      <c r="AG3" s="83">
        <f t="shared" ref="AG3:AG51" si="3">AB3-AF3</f>
        <v>0</v>
      </c>
      <c r="AH3" s="59">
        <v>14317555.682148121</v>
      </c>
      <c r="AI3" s="106">
        <v>11105.687180520001</v>
      </c>
      <c r="AJ3" s="24">
        <v>5491839.3702742811</v>
      </c>
      <c r="AK3" s="24">
        <v>8053491.092747041</v>
      </c>
      <c r="AL3" s="24">
        <v>16875737.614056963</v>
      </c>
      <c r="AM3" s="24">
        <v>1870666.1273581202</v>
      </c>
      <c r="AN3" s="24">
        <v>391443.83757252002</v>
      </c>
      <c r="AO3" s="24">
        <v>0</v>
      </c>
      <c r="AP3" s="24">
        <f t="shared" ref="AP3:AP51" si="4">SUM(AK3:AO3)</f>
        <v>27191338.671734642</v>
      </c>
      <c r="AQ3" s="24">
        <v>798700.10809500003</v>
      </c>
      <c r="AR3" s="24">
        <v>0</v>
      </c>
      <c r="AS3" s="24">
        <f t="shared" ref="AS3:AS51" si="5">SUM(AQ3:AR3)</f>
        <v>798700.10809500003</v>
      </c>
      <c r="AT3" s="24">
        <v>7936.3508565600005</v>
      </c>
      <c r="AU3" s="24">
        <v>2586172.4357144404</v>
      </c>
      <c r="AV3" s="24">
        <v>384141.75428988005</v>
      </c>
      <c r="AW3" s="24">
        <v>0</v>
      </c>
      <c r="AX3" s="24">
        <v>0</v>
      </c>
      <c r="AY3" s="24">
        <v>0</v>
      </c>
      <c r="AZ3" s="24">
        <v>2.8911214800000002</v>
      </c>
      <c r="BA3" s="24">
        <f t="shared" ref="BA3:BA51" si="6">SUM(AT3:AZ3)</f>
        <v>2978253.4319823603</v>
      </c>
      <c r="BB3" s="24">
        <v>3680394.3081306005</v>
      </c>
      <c r="BC3" s="24">
        <v>30314.298293640004</v>
      </c>
      <c r="BD3" s="108">
        <v>144190.90311768002</v>
      </c>
      <c r="BE3" s="24">
        <v>5181733.4548442401</v>
      </c>
      <c r="BF3" s="24">
        <v>3765059.0215207203</v>
      </c>
      <c r="BG3" s="24">
        <v>7162.4198757600007</v>
      </c>
      <c r="BH3" s="24">
        <v>434642.97472668003</v>
      </c>
      <c r="BI3" s="24">
        <v>202640.03889696003</v>
      </c>
      <c r="BJ3" s="24">
        <v>0</v>
      </c>
      <c r="BK3" s="24">
        <v>172317.73442076001</v>
      </c>
      <c r="BL3" s="24">
        <v>1042072.2679478402</v>
      </c>
      <c r="BM3" s="24">
        <v>0</v>
      </c>
      <c r="BN3" s="24">
        <v>286718.29941456002</v>
      </c>
      <c r="BO3" s="24">
        <v>6644.6867368800004</v>
      </c>
      <c r="BP3" s="66">
        <f t="shared" ref="BP3:BP51" si="7">SUM(BB3:BO3)</f>
        <v>14953890.407926321</v>
      </c>
      <c r="BQ3" s="102">
        <v>-151.89739900000001</v>
      </c>
      <c r="BR3" s="45">
        <v>67.154580999999993</v>
      </c>
    </row>
    <row r="4" spans="1:70" x14ac:dyDescent="0.25">
      <c r="A4" s="6" t="s">
        <v>0</v>
      </c>
      <c r="B4" s="32" t="s">
        <v>1</v>
      </c>
      <c r="C4" s="64" t="s">
        <v>120</v>
      </c>
      <c r="D4" s="66">
        <v>5058843.9605249995</v>
      </c>
      <c r="E4" s="74">
        <v>2764242.6616949998</v>
      </c>
      <c r="F4" s="75">
        <f t="shared" si="0"/>
        <v>0.54641785421033828</v>
      </c>
      <c r="G4" s="34">
        <v>552680</v>
      </c>
      <c r="H4" s="70">
        <v>10607</v>
      </c>
      <c r="I4" s="38">
        <v>9311</v>
      </c>
      <c r="J4" s="60">
        <v>2816117</v>
      </c>
      <c r="K4" s="14">
        <v>1940733.3911600001</v>
      </c>
      <c r="L4" s="16">
        <v>403662.76724700001</v>
      </c>
      <c r="M4" s="16">
        <v>311464.97023400001</v>
      </c>
      <c r="N4" s="41">
        <v>108381.53305399977</v>
      </c>
      <c r="O4" s="17">
        <v>174372.615154</v>
      </c>
      <c r="P4" s="22">
        <v>102014.366152</v>
      </c>
      <c r="Q4" s="19">
        <v>1111.6734220000001</v>
      </c>
      <c r="R4" s="3">
        <v>2763130.9872269998</v>
      </c>
      <c r="S4" s="3">
        <v>0</v>
      </c>
      <c r="T4" s="3">
        <v>0</v>
      </c>
      <c r="U4" s="9">
        <v>0</v>
      </c>
      <c r="V4" s="4">
        <v>0</v>
      </c>
      <c r="W4" s="2">
        <v>0</v>
      </c>
      <c r="X4" s="2">
        <v>0</v>
      </c>
      <c r="Y4" s="5">
        <v>0</v>
      </c>
      <c r="Z4" s="10">
        <v>0</v>
      </c>
      <c r="AA4" s="79">
        <v>0</v>
      </c>
      <c r="AB4" s="86">
        <f t="shared" si="1"/>
        <v>0</v>
      </c>
      <c r="AC4" s="95">
        <v>968956.69529447996</v>
      </c>
      <c r="AD4" s="38">
        <v>768736.94934200007</v>
      </c>
      <c r="AE4" s="94">
        <f t="shared" si="2"/>
        <v>768736.94934200007</v>
      </c>
      <c r="AF4" s="89">
        <v>0</v>
      </c>
      <c r="AG4" s="83">
        <f t="shared" si="3"/>
        <v>0</v>
      </c>
      <c r="AH4" s="59">
        <v>460386.6323544</v>
      </c>
      <c r="AI4" s="106">
        <v>0</v>
      </c>
      <c r="AJ4" s="24">
        <v>121043.02779108001</v>
      </c>
      <c r="AK4" s="24">
        <v>438493.94853804004</v>
      </c>
      <c r="AL4" s="24">
        <v>324953.82577548001</v>
      </c>
      <c r="AM4" s="24">
        <v>0</v>
      </c>
      <c r="AN4" s="24">
        <v>0</v>
      </c>
      <c r="AO4" s="24">
        <v>0</v>
      </c>
      <c r="AP4" s="24">
        <f>SUM(AK4:AO5)</f>
        <v>1028742.6411673201</v>
      </c>
      <c r="AQ4" s="24">
        <v>557108.43428592011</v>
      </c>
      <c r="AR4" s="24">
        <v>860327.47595664009</v>
      </c>
      <c r="AS4" s="24">
        <f>SUM(AQ4:AR4)</f>
        <v>1417435.9102425603</v>
      </c>
      <c r="AT4" s="24">
        <v>272100.78921168001</v>
      </c>
      <c r="AU4" s="24">
        <v>109423.61056296001</v>
      </c>
      <c r="AV4" s="24">
        <v>0</v>
      </c>
      <c r="AW4" s="24">
        <v>0</v>
      </c>
      <c r="AX4" s="24">
        <v>30192.871191480004</v>
      </c>
      <c r="AY4" s="24">
        <v>1076.60916036</v>
      </c>
      <c r="AZ4" s="24">
        <v>9462.4182100800008</v>
      </c>
      <c r="BA4" s="24">
        <f>SUM(AT4:AZ4)</f>
        <v>422256.29833656002</v>
      </c>
      <c r="BB4" s="24">
        <v>19545.093174600002</v>
      </c>
      <c r="BC4" s="24">
        <v>41.142882600000007</v>
      </c>
      <c r="BD4" s="24">
        <v>0.22239396000000003</v>
      </c>
      <c r="BE4" s="24">
        <v>0.22239396000000003</v>
      </c>
      <c r="BF4" s="24">
        <v>14.678001360000001</v>
      </c>
      <c r="BG4" s="24">
        <v>170.35377336000002</v>
      </c>
      <c r="BH4" s="24">
        <v>0</v>
      </c>
      <c r="BI4" s="24">
        <v>13610.732745960002</v>
      </c>
      <c r="BJ4" s="24">
        <v>37.584579240000004</v>
      </c>
      <c r="BK4" s="24">
        <v>6.4494248400000007</v>
      </c>
      <c r="BL4" s="24">
        <v>33.803881920000002</v>
      </c>
      <c r="BM4" s="24">
        <v>0.88957584000000012</v>
      </c>
      <c r="BN4" s="24">
        <v>6829.0513297200005</v>
      </c>
      <c r="BO4" s="24">
        <v>0</v>
      </c>
      <c r="BP4" s="66">
        <f>SUM(BB4:BO4)</f>
        <v>40290.224157360011</v>
      </c>
      <c r="BQ4" s="102">
        <v>-112.93218899999999</v>
      </c>
      <c r="BR4" s="45">
        <v>36.553767999999998</v>
      </c>
    </row>
    <row r="5" spans="1:70" x14ac:dyDescent="0.25">
      <c r="A5" s="6" t="s">
        <v>0</v>
      </c>
      <c r="B5" s="32" t="s">
        <v>2</v>
      </c>
      <c r="C5" s="64" t="s">
        <v>121</v>
      </c>
      <c r="D5" s="66">
        <v>12843211.864463</v>
      </c>
      <c r="E5" s="74">
        <v>5082324.9429390002</v>
      </c>
      <c r="F5" s="75">
        <f t="shared" si="0"/>
        <v>0.39572071196627434</v>
      </c>
      <c r="G5" s="34">
        <v>486245</v>
      </c>
      <c r="H5" s="70">
        <v>10265</v>
      </c>
      <c r="I5" s="38">
        <v>4863</v>
      </c>
      <c r="J5" s="60">
        <v>1623038</v>
      </c>
      <c r="K5" s="14">
        <v>589275.221731</v>
      </c>
      <c r="L5" s="16">
        <v>2823531.4837779999</v>
      </c>
      <c r="M5" s="16">
        <v>1518960.5576860001</v>
      </c>
      <c r="N5" s="41">
        <v>150557.67974399962</v>
      </c>
      <c r="O5" s="17">
        <v>1089006.696032</v>
      </c>
      <c r="P5" s="22">
        <v>124079.844747</v>
      </c>
      <c r="Q5" s="19">
        <v>14079.025392</v>
      </c>
      <c r="R5" s="3">
        <v>2461570.966302</v>
      </c>
      <c r="S5" s="3">
        <v>2606653.3276740001</v>
      </c>
      <c r="T5" s="3">
        <v>0</v>
      </c>
      <c r="U5" s="9">
        <v>0</v>
      </c>
      <c r="V5" s="4">
        <v>0</v>
      </c>
      <c r="W5" s="2">
        <v>0</v>
      </c>
      <c r="X5" s="2">
        <v>0</v>
      </c>
      <c r="Y5" s="5">
        <v>0</v>
      </c>
      <c r="Z5" s="10">
        <v>0</v>
      </c>
      <c r="AA5" s="79">
        <v>0</v>
      </c>
      <c r="AB5" s="86">
        <f t="shared" si="1"/>
        <v>0</v>
      </c>
      <c r="AC5" s="95">
        <v>2235278.3560506003</v>
      </c>
      <c r="AD5" s="38">
        <v>247187.723703</v>
      </c>
      <c r="AE5" s="94">
        <f t="shared" si="2"/>
        <v>247187.723703</v>
      </c>
      <c r="AF5" s="89">
        <v>0</v>
      </c>
      <c r="AG5" s="83">
        <f t="shared" si="3"/>
        <v>0</v>
      </c>
      <c r="AH5" s="59">
        <v>205391.71936404001</v>
      </c>
      <c r="AI5" s="106">
        <v>7.7837886000000012</v>
      </c>
      <c r="AJ5" s="24">
        <v>157764.94086024002</v>
      </c>
      <c r="AK5" s="24">
        <v>102933.48762828001</v>
      </c>
      <c r="AL5" s="24">
        <v>162361.37922552001</v>
      </c>
      <c r="AM5" s="24">
        <v>0</v>
      </c>
      <c r="AN5" s="24">
        <v>0</v>
      </c>
      <c r="AO5" s="24">
        <v>0</v>
      </c>
      <c r="AP5" s="24">
        <f t="shared" ref="AP5:AP7" si="8">SUM(AK5:AO6)</f>
        <v>830434.83661116008</v>
      </c>
      <c r="AQ5" s="24">
        <v>459383.85798876005</v>
      </c>
      <c r="AR5" s="24">
        <v>2359833.6516519603</v>
      </c>
      <c r="AS5" s="24">
        <f t="shared" ref="AS5:AS7" si="9">SUM(AQ5:AR5)</f>
        <v>2819217.5096407202</v>
      </c>
      <c r="AT5" s="24">
        <v>1542925.9276578003</v>
      </c>
      <c r="AU5" s="24">
        <v>57527.757603000005</v>
      </c>
      <c r="AV5" s="24">
        <v>0</v>
      </c>
      <c r="AW5" s="24">
        <v>0</v>
      </c>
      <c r="AX5" s="24">
        <v>44940.259467000003</v>
      </c>
      <c r="AY5" s="24">
        <v>180.36150156000002</v>
      </c>
      <c r="AZ5" s="24">
        <v>161997.09791904001</v>
      </c>
      <c r="BA5" s="24">
        <f t="shared" ref="BA5:BA7" si="10">SUM(AT5:AZ5)</f>
        <v>1807571.4041484003</v>
      </c>
      <c r="BB5" s="24">
        <v>26412.173871480001</v>
      </c>
      <c r="BC5" s="24">
        <v>48.481883280000005</v>
      </c>
      <c r="BD5" s="24">
        <v>0.22239396000000003</v>
      </c>
      <c r="BE5" s="24">
        <v>0.22239396000000003</v>
      </c>
      <c r="BF5" s="24">
        <v>0</v>
      </c>
      <c r="BG5" s="24">
        <v>1.1119698</v>
      </c>
      <c r="BH5" s="24">
        <v>0</v>
      </c>
      <c r="BI5" s="24">
        <v>1616.5816952400003</v>
      </c>
      <c r="BJ5" s="24">
        <v>1.5567577200000002</v>
      </c>
      <c r="BK5" s="24">
        <v>8.0061825600000009</v>
      </c>
      <c r="BL5" s="24">
        <v>1212.047082</v>
      </c>
      <c r="BM5" s="24">
        <v>0</v>
      </c>
      <c r="BN5" s="24">
        <v>3151.3224132000005</v>
      </c>
      <c r="BO5" s="24">
        <v>0</v>
      </c>
      <c r="BP5" s="66">
        <f t="shared" ref="BP5:BP7" si="11">SUM(BB5:BO5)</f>
        <v>32451.726643200007</v>
      </c>
      <c r="BQ5" s="102">
        <v>-113.92026300000001</v>
      </c>
      <c r="BR5" s="45">
        <v>34.178775999999999</v>
      </c>
    </row>
    <row r="6" spans="1:70" x14ac:dyDescent="0.25">
      <c r="A6" s="6" t="s">
        <v>0</v>
      </c>
      <c r="B6" s="32" t="s">
        <v>3</v>
      </c>
      <c r="C6" s="64" t="s">
        <v>122</v>
      </c>
      <c r="D6" s="66">
        <v>22178209.548769999</v>
      </c>
      <c r="E6" s="74">
        <v>2012988.1049619999</v>
      </c>
      <c r="F6" s="75">
        <f t="shared" si="0"/>
        <v>9.076422966134523E-2</v>
      </c>
      <c r="G6" s="34">
        <v>431795</v>
      </c>
      <c r="H6" s="70">
        <v>36111</v>
      </c>
      <c r="I6" s="38">
        <v>5369</v>
      </c>
      <c r="J6" s="60">
        <v>2418272</v>
      </c>
      <c r="K6" s="14">
        <v>992126.33706100006</v>
      </c>
      <c r="L6" s="16">
        <v>842994.98945300002</v>
      </c>
      <c r="M6" s="16">
        <v>146583.77976599999</v>
      </c>
      <c r="N6" s="41">
        <v>31282.998681999976</v>
      </c>
      <c r="O6" s="17">
        <v>448524.80690099997</v>
      </c>
      <c r="P6" s="22">
        <v>206842.07219800001</v>
      </c>
      <c r="Q6" s="19">
        <v>1850865.7159770001</v>
      </c>
      <c r="R6" s="3">
        <v>0</v>
      </c>
      <c r="S6" s="3">
        <v>162122.387621</v>
      </c>
      <c r="T6" s="3">
        <v>0</v>
      </c>
      <c r="U6" s="9">
        <v>0</v>
      </c>
      <c r="V6" s="4">
        <v>0</v>
      </c>
      <c r="W6" s="2">
        <v>0</v>
      </c>
      <c r="X6" s="2">
        <v>0</v>
      </c>
      <c r="Y6" s="5">
        <v>0</v>
      </c>
      <c r="Z6" s="10">
        <v>0</v>
      </c>
      <c r="AA6" s="79">
        <v>0</v>
      </c>
      <c r="AB6" s="86">
        <f t="shared" si="1"/>
        <v>0</v>
      </c>
      <c r="AC6" s="95">
        <v>885333.67521300004</v>
      </c>
      <c r="AD6" s="38">
        <v>366791.00069699995</v>
      </c>
      <c r="AE6" s="94">
        <f t="shared" si="2"/>
        <v>366791.00069699995</v>
      </c>
      <c r="AF6" s="89">
        <v>0</v>
      </c>
      <c r="AG6" s="83">
        <f t="shared" si="3"/>
        <v>0</v>
      </c>
      <c r="AH6" s="59">
        <v>83632.805415720009</v>
      </c>
      <c r="AI6" s="106">
        <v>0</v>
      </c>
      <c r="AJ6" s="24">
        <v>31525.678193760006</v>
      </c>
      <c r="AK6" s="24">
        <v>405055.68228828005</v>
      </c>
      <c r="AL6" s="24">
        <v>160084.28746908001</v>
      </c>
      <c r="AM6" s="24">
        <v>0</v>
      </c>
      <c r="AN6" s="24">
        <v>0</v>
      </c>
      <c r="AO6" s="24">
        <v>0</v>
      </c>
      <c r="AP6" s="24">
        <f t="shared" si="8"/>
        <v>661453.23398436012</v>
      </c>
      <c r="AQ6" s="24">
        <v>201246.29594964001</v>
      </c>
      <c r="AR6" s="24">
        <v>782417.31191964005</v>
      </c>
      <c r="AS6" s="24">
        <f t="shared" si="9"/>
        <v>983663.60786928004</v>
      </c>
      <c r="AT6" s="24">
        <v>334035.95031396003</v>
      </c>
      <c r="AU6" s="24">
        <v>23232.385031400001</v>
      </c>
      <c r="AV6" s="24">
        <v>0</v>
      </c>
      <c r="AW6" s="24">
        <v>0</v>
      </c>
      <c r="AX6" s="24">
        <v>22617.243338040003</v>
      </c>
      <c r="AY6" s="24">
        <v>0</v>
      </c>
      <c r="AZ6" s="24">
        <v>43582.766735160003</v>
      </c>
      <c r="BA6" s="24">
        <f t="shared" si="10"/>
        <v>423468.34541856009</v>
      </c>
      <c r="BB6" s="24">
        <v>4091.1592881600004</v>
      </c>
      <c r="BC6" s="24">
        <v>0</v>
      </c>
      <c r="BD6" s="24">
        <v>0</v>
      </c>
      <c r="BE6" s="24">
        <v>0</v>
      </c>
      <c r="BF6" s="24">
        <v>9.1181523600000016</v>
      </c>
      <c r="BG6" s="24">
        <v>0.22239396000000003</v>
      </c>
      <c r="BH6" s="24">
        <v>0</v>
      </c>
      <c r="BI6" s="24">
        <v>3672.8362494000003</v>
      </c>
      <c r="BJ6" s="24">
        <v>0</v>
      </c>
      <c r="BK6" s="24">
        <v>0</v>
      </c>
      <c r="BL6" s="24">
        <v>302.90057352000002</v>
      </c>
      <c r="BM6" s="24">
        <v>0</v>
      </c>
      <c r="BN6" s="24">
        <v>1133.9868020400002</v>
      </c>
      <c r="BO6" s="24">
        <v>0</v>
      </c>
      <c r="BP6" s="66">
        <f t="shared" si="11"/>
        <v>9210.2234594400015</v>
      </c>
      <c r="BQ6" s="102">
        <v>-110.203031</v>
      </c>
      <c r="BR6" s="45">
        <v>33.144658</v>
      </c>
    </row>
    <row r="7" spans="1:70" x14ac:dyDescent="0.25">
      <c r="A7" s="6" t="s">
        <v>0</v>
      </c>
      <c r="B7" s="32" t="s">
        <v>4</v>
      </c>
      <c r="C7" s="64" t="s">
        <v>123</v>
      </c>
      <c r="D7" s="66">
        <v>33178623.504448</v>
      </c>
      <c r="E7" s="74">
        <v>2392145.645085</v>
      </c>
      <c r="F7" s="75">
        <f t="shared" si="0"/>
        <v>7.2099002080791674E-2</v>
      </c>
      <c r="G7" s="34">
        <v>295655</v>
      </c>
      <c r="H7" s="70">
        <v>11529</v>
      </c>
      <c r="I7" s="38">
        <v>6858</v>
      </c>
      <c r="J7" s="60">
        <v>2408059</v>
      </c>
      <c r="K7" s="14">
        <v>1088925.1744900001</v>
      </c>
      <c r="L7" s="16">
        <v>1086279.936893</v>
      </c>
      <c r="M7" s="16">
        <v>206305.75516099998</v>
      </c>
      <c r="N7" s="41">
        <v>10634.778540999629</v>
      </c>
      <c r="O7" s="17">
        <v>365628.13539700001</v>
      </c>
      <c r="P7" s="22">
        <v>197403.168221</v>
      </c>
      <c r="Q7" s="19">
        <v>10527.710154</v>
      </c>
      <c r="R7" s="3">
        <v>2356512.3147229999</v>
      </c>
      <c r="S7" s="3">
        <v>25105.638102000001</v>
      </c>
      <c r="T7" s="3">
        <v>0</v>
      </c>
      <c r="U7" s="9">
        <v>0</v>
      </c>
      <c r="V7" s="4">
        <v>0</v>
      </c>
      <c r="W7" s="2">
        <v>0</v>
      </c>
      <c r="X7" s="2">
        <v>0</v>
      </c>
      <c r="Y7" s="5">
        <v>0</v>
      </c>
      <c r="Z7" s="10">
        <v>0</v>
      </c>
      <c r="AA7" s="79">
        <v>0</v>
      </c>
      <c r="AB7" s="86">
        <f t="shared" si="1"/>
        <v>0</v>
      </c>
      <c r="AC7" s="95">
        <v>1256609.0493410402</v>
      </c>
      <c r="AD7" s="38">
        <v>546304.95867700002</v>
      </c>
      <c r="AE7" s="94">
        <f t="shared" si="2"/>
        <v>546304.95867700002</v>
      </c>
      <c r="AF7" s="89">
        <v>0</v>
      </c>
      <c r="AG7" s="83">
        <f t="shared" si="3"/>
        <v>0</v>
      </c>
      <c r="AH7" s="59">
        <v>16613.9407818</v>
      </c>
      <c r="AI7" s="106">
        <v>0</v>
      </c>
      <c r="AJ7" s="24">
        <v>13694.575268880002</v>
      </c>
      <c r="AK7" s="24">
        <v>35060.185400040005</v>
      </c>
      <c r="AL7" s="24">
        <v>61253.078826960009</v>
      </c>
      <c r="AM7" s="24">
        <v>0</v>
      </c>
      <c r="AN7" s="24">
        <v>0</v>
      </c>
      <c r="AO7" s="24">
        <v>0</v>
      </c>
      <c r="AP7" s="24">
        <f t="shared" si="8"/>
        <v>639676.86220908002</v>
      </c>
      <c r="AQ7" s="24">
        <v>39144.005687520003</v>
      </c>
      <c r="AR7" s="24">
        <v>1832664.3370491602</v>
      </c>
      <c r="AS7" s="24">
        <f t="shared" si="9"/>
        <v>1871808.3427366801</v>
      </c>
      <c r="AT7" s="24">
        <v>325014.31693260005</v>
      </c>
      <c r="AU7" s="24">
        <v>213.94298952000003</v>
      </c>
      <c r="AV7" s="24">
        <v>0</v>
      </c>
      <c r="AW7" s="24">
        <v>0</v>
      </c>
      <c r="AX7" s="24">
        <v>35191.620230400003</v>
      </c>
      <c r="AY7" s="24">
        <v>0</v>
      </c>
      <c r="AZ7" s="24">
        <v>48642.006931200005</v>
      </c>
      <c r="BA7" s="24">
        <f t="shared" si="10"/>
        <v>409061.88708372001</v>
      </c>
      <c r="BB7" s="24">
        <v>229.51056672000001</v>
      </c>
      <c r="BC7" s="24">
        <v>0</v>
      </c>
      <c r="BD7" s="24">
        <v>0</v>
      </c>
      <c r="BE7" s="24">
        <v>0</v>
      </c>
      <c r="BF7" s="24">
        <v>0</v>
      </c>
      <c r="BG7" s="24">
        <v>16.457153040000001</v>
      </c>
      <c r="BH7" s="24">
        <v>0</v>
      </c>
      <c r="BI7" s="24">
        <v>258.19938756000005</v>
      </c>
      <c r="BJ7" s="24">
        <v>0</v>
      </c>
      <c r="BK7" s="24">
        <v>0</v>
      </c>
      <c r="BL7" s="24">
        <v>701.87533776000009</v>
      </c>
      <c r="BM7" s="24">
        <v>0</v>
      </c>
      <c r="BN7" s="24">
        <v>4.4478792</v>
      </c>
      <c r="BO7" s="24">
        <v>0</v>
      </c>
      <c r="BP7" s="66">
        <f t="shared" si="11"/>
        <v>1210.4903242800001</v>
      </c>
      <c r="BQ7" s="102">
        <v>-111.58390900000001</v>
      </c>
      <c r="BR7" s="45">
        <v>34.734741</v>
      </c>
    </row>
    <row r="8" spans="1:70" x14ac:dyDescent="0.25">
      <c r="A8" s="6" t="s">
        <v>5</v>
      </c>
      <c r="B8" s="32" t="s">
        <v>6</v>
      </c>
      <c r="C8" s="64" t="s">
        <v>125</v>
      </c>
      <c r="D8" s="66">
        <v>44354652.102057002</v>
      </c>
      <c r="E8" s="74">
        <v>2154349.6747539998</v>
      </c>
      <c r="F8" s="75">
        <f t="shared" si="0"/>
        <v>4.8570997012827188E-2</v>
      </c>
      <c r="G8" s="34">
        <v>991000</v>
      </c>
      <c r="H8" s="70">
        <v>3362</v>
      </c>
      <c r="I8" s="38">
        <v>29612</v>
      </c>
      <c r="J8" s="60">
        <v>4308800</v>
      </c>
      <c r="K8" s="14">
        <v>1407013.9185930002</v>
      </c>
      <c r="L8" s="16">
        <v>490429.41378399997</v>
      </c>
      <c r="M8" s="16">
        <v>109382.13224499999</v>
      </c>
      <c r="N8" s="41">
        <v>147524.21013199957</v>
      </c>
      <c r="O8" s="17">
        <v>743467.27510900004</v>
      </c>
      <c r="P8" s="22">
        <v>249046.63817600001</v>
      </c>
      <c r="Q8" s="19">
        <v>0</v>
      </c>
      <c r="R8" s="3">
        <v>1063428.38671</v>
      </c>
      <c r="S8" s="3">
        <v>1090858.4783119999</v>
      </c>
      <c r="T8" s="3">
        <v>0</v>
      </c>
      <c r="U8" s="9">
        <v>0</v>
      </c>
      <c r="V8" s="4">
        <v>20463.687335999999</v>
      </c>
      <c r="W8" s="2">
        <v>182094.73183199999</v>
      </c>
      <c r="X8" s="2">
        <v>0</v>
      </c>
      <c r="Y8" s="5">
        <v>0</v>
      </c>
      <c r="Z8" s="10">
        <v>18366.378680999998</v>
      </c>
      <c r="AA8" s="79">
        <v>130515.586822</v>
      </c>
      <c r="AB8" s="86">
        <f t="shared" si="1"/>
        <v>148881.96550299998</v>
      </c>
      <c r="AC8" s="95">
        <v>759541.20201216009</v>
      </c>
      <c r="AD8" s="38">
        <v>487477.56715000002</v>
      </c>
      <c r="AE8" s="94">
        <f t="shared" si="2"/>
        <v>390868.85751</v>
      </c>
      <c r="AF8" s="90">
        <v>96608.709639999986</v>
      </c>
      <c r="AG8" s="83">
        <f t="shared" si="3"/>
        <v>52273.255862999998</v>
      </c>
      <c r="AH8" s="59">
        <v>548750.64687516005</v>
      </c>
      <c r="AI8" s="106">
        <v>0</v>
      </c>
      <c r="AJ8" s="24">
        <v>164104.28069004</v>
      </c>
      <c r="AK8" s="24">
        <v>179996.33067768003</v>
      </c>
      <c r="AL8" s="24">
        <v>362715.43060764001</v>
      </c>
      <c r="AM8" s="24">
        <v>0</v>
      </c>
      <c r="AN8" s="24">
        <v>615.80887524000002</v>
      </c>
      <c r="AO8" s="24">
        <v>36.027821520000003</v>
      </c>
      <c r="AP8" s="24">
        <f t="shared" si="4"/>
        <v>543363.59798208007</v>
      </c>
      <c r="AQ8" s="24">
        <v>45242.492858640006</v>
      </c>
      <c r="AR8" s="24">
        <v>427815.48015468003</v>
      </c>
      <c r="AS8" s="24">
        <f t="shared" si="5"/>
        <v>473057.97301332001</v>
      </c>
      <c r="AT8" s="24">
        <v>57670.089737400005</v>
      </c>
      <c r="AU8" s="24">
        <v>278775.72152712004</v>
      </c>
      <c r="AV8" s="24">
        <v>14.233213440000002</v>
      </c>
      <c r="AW8" s="24">
        <v>461.24507304000002</v>
      </c>
      <c r="AX8" s="24">
        <v>174591.49026780002</v>
      </c>
      <c r="AY8" s="24">
        <v>313.79787756000002</v>
      </c>
      <c r="AZ8" s="24">
        <v>213282.70185276002</v>
      </c>
      <c r="BA8" s="24">
        <f t="shared" si="6"/>
        <v>725109.27954912011</v>
      </c>
      <c r="BB8" s="24">
        <v>8694.4918662</v>
      </c>
      <c r="BC8" s="24">
        <v>553.98335436000002</v>
      </c>
      <c r="BD8" s="24">
        <v>0.66718188000000012</v>
      </c>
      <c r="BE8" s="24">
        <v>0</v>
      </c>
      <c r="BF8" s="24">
        <v>69871.956746760014</v>
      </c>
      <c r="BG8" s="24">
        <v>122.09428404000002</v>
      </c>
      <c r="BH8" s="24">
        <v>2425.65092172</v>
      </c>
      <c r="BI8" s="24">
        <v>70778.879315640006</v>
      </c>
      <c r="BJ8" s="24">
        <v>31943.111656680005</v>
      </c>
      <c r="BK8" s="24">
        <v>1648.1616375600001</v>
      </c>
      <c r="BL8" s="24">
        <v>42420.091112280003</v>
      </c>
      <c r="BM8" s="24">
        <v>7091.2538085600008</v>
      </c>
      <c r="BN8" s="24">
        <v>3808.4965650000004</v>
      </c>
      <c r="BO8" s="24">
        <v>9547.1503088400004</v>
      </c>
      <c r="BP8" s="66">
        <f t="shared" si="7"/>
        <v>248905.98875952006</v>
      </c>
      <c r="BQ8" s="102">
        <v>-120.432875</v>
      </c>
      <c r="BR8" s="45">
        <v>37.169733000000001</v>
      </c>
    </row>
    <row r="9" spans="1:70" x14ac:dyDescent="0.25">
      <c r="A9" s="6" t="s">
        <v>5</v>
      </c>
      <c r="B9" s="32" t="s">
        <v>7</v>
      </c>
      <c r="C9" s="64" t="s">
        <v>124</v>
      </c>
      <c r="D9" s="66">
        <v>32739150.303787999</v>
      </c>
      <c r="E9" s="74">
        <v>10996576.909374001</v>
      </c>
      <c r="F9" s="75">
        <f t="shared" si="0"/>
        <v>0.33588461543248022</v>
      </c>
      <c r="G9" s="34">
        <v>312000</v>
      </c>
      <c r="H9" s="70">
        <v>2187</v>
      </c>
      <c r="I9" s="38">
        <v>12599</v>
      </c>
      <c r="J9" s="60">
        <v>3530389</v>
      </c>
      <c r="K9" s="14">
        <v>693737.89319199999</v>
      </c>
      <c r="L9" s="16">
        <v>1896703.7693810002</v>
      </c>
      <c r="M9" s="16">
        <v>4752501.0272889994</v>
      </c>
      <c r="N9" s="41">
        <v>3653634.2195120007</v>
      </c>
      <c r="O9" s="17">
        <v>1395074.558928</v>
      </c>
      <c r="P9" s="22">
        <v>468056.41793900001</v>
      </c>
      <c r="Q9" s="19">
        <v>335.02640500000001</v>
      </c>
      <c r="R9" s="3">
        <v>10683137.685356</v>
      </c>
      <c r="S9" s="3">
        <v>313099.233129</v>
      </c>
      <c r="T9" s="3">
        <v>0</v>
      </c>
      <c r="U9" s="9">
        <v>0</v>
      </c>
      <c r="V9" s="4">
        <v>102.23727700000001</v>
      </c>
      <c r="W9" s="2">
        <v>0</v>
      </c>
      <c r="X9" s="2">
        <v>0</v>
      </c>
      <c r="Y9" s="5">
        <v>0</v>
      </c>
      <c r="Z9" s="10">
        <v>0</v>
      </c>
      <c r="AA9" s="79">
        <v>0</v>
      </c>
      <c r="AB9" s="86">
        <f t="shared" si="1"/>
        <v>0</v>
      </c>
      <c r="AC9" s="95">
        <v>4126119.3962780405</v>
      </c>
      <c r="AD9" s="38">
        <v>216499.33539399999</v>
      </c>
      <c r="AE9" s="94">
        <f t="shared" si="2"/>
        <v>216499.33539399999</v>
      </c>
      <c r="AF9" s="89">
        <v>0</v>
      </c>
      <c r="AG9" s="83">
        <f t="shared" si="3"/>
        <v>0</v>
      </c>
      <c r="AH9" s="59">
        <v>70686.363428280005</v>
      </c>
      <c r="AI9" s="106">
        <v>20.460244320000001</v>
      </c>
      <c r="AJ9" s="24">
        <v>3487032.54524484</v>
      </c>
      <c r="AK9" s="24">
        <v>137569.79014056001</v>
      </c>
      <c r="AL9" s="24">
        <v>2591168.7384198001</v>
      </c>
      <c r="AM9" s="24">
        <v>0</v>
      </c>
      <c r="AN9" s="24">
        <v>130.32286056000001</v>
      </c>
      <c r="AO9" s="24">
        <v>0</v>
      </c>
      <c r="AP9" s="24">
        <f t="shared" si="4"/>
        <v>2728868.8514209199</v>
      </c>
      <c r="AQ9" s="24">
        <v>79554.767371200011</v>
      </c>
      <c r="AR9" s="24">
        <v>2791472.0839790404</v>
      </c>
      <c r="AS9" s="24">
        <f t="shared" si="5"/>
        <v>2871026.8513502404</v>
      </c>
      <c r="AT9" s="24">
        <v>67881.08601684001</v>
      </c>
      <c r="AU9" s="24">
        <v>994328.73261504015</v>
      </c>
      <c r="AV9" s="24">
        <v>0</v>
      </c>
      <c r="AW9" s="24">
        <v>1.1119698</v>
      </c>
      <c r="AX9" s="24">
        <v>31869.499255920004</v>
      </c>
      <c r="AY9" s="24">
        <v>5886.5457272400008</v>
      </c>
      <c r="AZ9" s="24">
        <v>48021.527782800003</v>
      </c>
      <c r="BA9" s="24">
        <f t="shared" si="6"/>
        <v>1147988.5033676401</v>
      </c>
      <c r="BB9" s="24">
        <v>735832.22672448005</v>
      </c>
      <c r="BC9" s="24">
        <v>388.29985416000005</v>
      </c>
      <c r="BD9" s="24">
        <v>12.676455720000002</v>
      </c>
      <c r="BE9" s="24">
        <v>0</v>
      </c>
      <c r="BF9" s="24">
        <v>3428.6476813200002</v>
      </c>
      <c r="BG9" s="24">
        <v>37.13979132</v>
      </c>
      <c r="BH9" s="24">
        <v>2297.9967886800005</v>
      </c>
      <c r="BI9" s="24">
        <v>12245.456225520002</v>
      </c>
      <c r="BJ9" s="24">
        <v>1612.5786039600002</v>
      </c>
      <c r="BK9" s="24">
        <v>129.65567868000002</v>
      </c>
      <c r="BL9" s="24">
        <v>1991.5379118000003</v>
      </c>
      <c r="BM9" s="24">
        <v>1115.5281033600002</v>
      </c>
      <c r="BN9" s="24">
        <v>488.82192408000003</v>
      </c>
      <c r="BO9" s="24">
        <v>1425.3228896400001</v>
      </c>
      <c r="BP9" s="66">
        <f t="shared" si="7"/>
        <v>761005.88863271999</v>
      </c>
      <c r="BQ9" s="102">
        <v>-116.58311500000001</v>
      </c>
      <c r="BR9" s="45">
        <v>34.604998000000002</v>
      </c>
    </row>
    <row r="10" spans="1:70" x14ac:dyDescent="0.25">
      <c r="A10" s="6" t="s">
        <v>5</v>
      </c>
      <c r="B10" s="32" t="s">
        <v>8</v>
      </c>
      <c r="C10" s="64" t="s">
        <v>126</v>
      </c>
      <c r="D10" s="66">
        <v>25917546.502076</v>
      </c>
      <c r="E10" s="74">
        <v>3206483.6554740001</v>
      </c>
      <c r="F10" s="75">
        <f t="shared" si="0"/>
        <v>0.12371864193306879</v>
      </c>
      <c r="G10" s="34">
        <v>858000</v>
      </c>
      <c r="H10" s="70">
        <v>20403</v>
      </c>
      <c r="I10" s="38">
        <v>11657</v>
      </c>
      <c r="J10" s="60">
        <v>7641975</v>
      </c>
      <c r="K10" s="14">
        <v>2040650.8077369998</v>
      </c>
      <c r="L10" s="16">
        <v>1020789.5168290001</v>
      </c>
      <c r="M10" s="16">
        <v>59733.594256999997</v>
      </c>
      <c r="N10" s="41">
        <v>85309.736651000101</v>
      </c>
      <c r="O10" s="17">
        <v>533656.48366799997</v>
      </c>
      <c r="P10" s="22">
        <v>374451.81090799998</v>
      </c>
      <c r="Q10" s="19">
        <v>2935.7098019999999</v>
      </c>
      <c r="R10" s="3">
        <v>2919177.7734070001</v>
      </c>
      <c r="S10" s="3">
        <v>239773.434393</v>
      </c>
      <c r="T10" s="3">
        <v>44482.116416999997</v>
      </c>
      <c r="U10" s="9">
        <v>0</v>
      </c>
      <c r="V10" s="4">
        <v>207599.53465300001</v>
      </c>
      <c r="W10" s="2">
        <v>1742789.309652</v>
      </c>
      <c r="X10" s="2">
        <v>0</v>
      </c>
      <c r="Y10" s="5">
        <v>0</v>
      </c>
      <c r="Z10" s="10">
        <v>127832.12708399999</v>
      </c>
      <c r="AA10" s="79">
        <v>1085956.8563640001</v>
      </c>
      <c r="AB10" s="86">
        <f t="shared" si="1"/>
        <v>1213788.9834480002</v>
      </c>
      <c r="AC10" s="95">
        <v>1251830.9151104402</v>
      </c>
      <c r="AD10" s="38">
        <v>998919.50448</v>
      </c>
      <c r="AE10" s="94">
        <f t="shared" si="2"/>
        <v>195563.04155600001</v>
      </c>
      <c r="AF10" s="90">
        <v>803356.46292399999</v>
      </c>
      <c r="AG10" s="83">
        <f t="shared" si="3"/>
        <v>410432.52052400017</v>
      </c>
      <c r="AH10" s="59">
        <v>687902.32525320002</v>
      </c>
      <c r="AI10" s="106">
        <v>0</v>
      </c>
      <c r="AJ10" s="24">
        <v>91637.431218000012</v>
      </c>
      <c r="AK10" s="24">
        <v>69289.729359480014</v>
      </c>
      <c r="AL10" s="24">
        <v>258269.21926344003</v>
      </c>
      <c r="AM10" s="24">
        <v>0</v>
      </c>
      <c r="AN10" s="24">
        <v>509.72695632000006</v>
      </c>
      <c r="AO10" s="24">
        <v>4198.1307829200005</v>
      </c>
      <c r="AP10" s="24">
        <f t="shared" si="4"/>
        <v>332266.80636216002</v>
      </c>
      <c r="AQ10" s="24">
        <v>119523.63225636001</v>
      </c>
      <c r="AR10" s="24">
        <v>831476.08513188013</v>
      </c>
      <c r="AS10" s="24">
        <f t="shared" si="5"/>
        <v>950999.71738824015</v>
      </c>
      <c r="AT10" s="24">
        <v>102186.02152872001</v>
      </c>
      <c r="AU10" s="24">
        <v>557689.32730944001</v>
      </c>
      <c r="AV10" s="24">
        <v>5.1150610800000003</v>
      </c>
      <c r="AW10" s="24">
        <v>1250.9660250000002</v>
      </c>
      <c r="AX10" s="24">
        <v>698029.70140368002</v>
      </c>
      <c r="AY10" s="24">
        <v>5.3374550400000009</v>
      </c>
      <c r="AZ10" s="24">
        <v>80927.382892320005</v>
      </c>
      <c r="BA10" s="24">
        <f t="shared" si="6"/>
        <v>1440093.8516752801</v>
      </c>
      <c r="BB10" s="24">
        <v>53348.530306680004</v>
      </c>
      <c r="BC10" s="24">
        <v>968.08090788000015</v>
      </c>
      <c r="BD10" s="24">
        <v>0</v>
      </c>
      <c r="BE10" s="24">
        <v>0</v>
      </c>
      <c r="BF10" s="24">
        <v>151005.94362792</v>
      </c>
      <c r="BG10" s="24">
        <v>237.07196136000002</v>
      </c>
      <c r="BH10" s="24">
        <v>227.73141504000003</v>
      </c>
      <c r="BI10" s="24">
        <v>81135.543638880015</v>
      </c>
      <c r="BJ10" s="24">
        <v>7534.9297587600004</v>
      </c>
      <c r="BK10" s="24">
        <v>1590.3392079600001</v>
      </c>
      <c r="BL10" s="24">
        <v>35790.304770720002</v>
      </c>
      <c r="BM10" s="24">
        <v>10579.058283240001</v>
      </c>
      <c r="BN10" s="24">
        <v>28070.788025160004</v>
      </c>
      <c r="BO10" s="24">
        <v>21264.865667280003</v>
      </c>
      <c r="BP10" s="66">
        <f t="shared" si="7"/>
        <v>391753.18757088005</v>
      </c>
      <c r="BQ10" s="102">
        <v>-121.84865600000001</v>
      </c>
      <c r="BR10" s="45">
        <v>40.814771</v>
      </c>
    </row>
    <row r="11" spans="1:70" x14ac:dyDescent="0.25">
      <c r="A11" s="6" t="s">
        <v>9</v>
      </c>
      <c r="B11" s="32" t="s">
        <v>10</v>
      </c>
      <c r="C11" s="64" t="s">
        <v>127</v>
      </c>
      <c r="D11" s="66">
        <v>40453417.972193003</v>
      </c>
      <c r="E11" s="74">
        <v>1174468.3036780001</v>
      </c>
      <c r="F11" s="75">
        <f t="shared" si="0"/>
        <v>2.9032609914082162E-2</v>
      </c>
      <c r="G11" s="34">
        <v>558942.32000000007</v>
      </c>
      <c r="H11" s="70">
        <v>2066</v>
      </c>
      <c r="I11" s="38">
        <v>8249</v>
      </c>
      <c r="J11" s="60">
        <v>1221108</v>
      </c>
      <c r="K11" s="14">
        <v>684.05009299999995</v>
      </c>
      <c r="L11" s="16">
        <v>20668.263066000003</v>
      </c>
      <c r="M11" s="16">
        <v>1097523.5183079999</v>
      </c>
      <c r="N11" s="41">
        <v>55592.472211000277</v>
      </c>
      <c r="O11" s="17">
        <v>553364.84432499995</v>
      </c>
      <c r="P11" s="22">
        <v>120.054344</v>
      </c>
      <c r="Q11" s="19">
        <v>0</v>
      </c>
      <c r="R11" s="3">
        <v>940.38230099999998</v>
      </c>
      <c r="S11" s="3">
        <v>0</v>
      </c>
      <c r="T11" s="3">
        <v>1162725.092949</v>
      </c>
      <c r="U11" s="9">
        <v>10802.828388</v>
      </c>
      <c r="V11" s="4">
        <v>0</v>
      </c>
      <c r="W11" s="2">
        <v>0</v>
      </c>
      <c r="X11" s="2">
        <v>14941.605339</v>
      </c>
      <c r="Y11" s="5">
        <v>9831.4212019999995</v>
      </c>
      <c r="Z11" s="10">
        <v>0</v>
      </c>
      <c r="AA11" s="79">
        <v>0</v>
      </c>
      <c r="AB11" s="86">
        <f t="shared" si="1"/>
        <v>0</v>
      </c>
      <c r="AC11" s="95">
        <v>175985.01082116002</v>
      </c>
      <c r="AD11" s="38">
        <v>59.377651999999998</v>
      </c>
      <c r="AE11" s="94">
        <f t="shared" si="2"/>
        <v>59.377651999999998</v>
      </c>
      <c r="AF11" s="89">
        <v>0</v>
      </c>
      <c r="AG11" s="83">
        <f t="shared" si="3"/>
        <v>0</v>
      </c>
      <c r="AH11" s="59">
        <v>578784.06159732002</v>
      </c>
      <c r="AI11" s="106">
        <v>0</v>
      </c>
      <c r="AJ11" s="24">
        <v>17201.950412040002</v>
      </c>
      <c r="AK11" s="24">
        <v>286672.93104672001</v>
      </c>
      <c r="AL11" s="24">
        <v>67581.52135272001</v>
      </c>
      <c r="AM11" s="24">
        <v>0</v>
      </c>
      <c r="AN11" s="24">
        <v>1.5567577200000002</v>
      </c>
      <c r="AO11" s="24">
        <v>0</v>
      </c>
      <c r="AP11" s="24">
        <f t="shared" si="4"/>
        <v>354256.00915716001</v>
      </c>
      <c r="AQ11" s="24">
        <v>160180.13926584003</v>
      </c>
      <c r="AR11" s="24">
        <v>153633.52826532003</v>
      </c>
      <c r="AS11" s="24">
        <f t="shared" si="5"/>
        <v>313813.66753116006</v>
      </c>
      <c r="AT11" s="24">
        <v>103500.59222628002</v>
      </c>
      <c r="AU11" s="24">
        <v>1443.3368004000001</v>
      </c>
      <c r="AV11" s="24">
        <v>0</v>
      </c>
      <c r="AW11" s="24">
        <v>0</v>
      </c>
      <c r="AX11" s="24">
        <v>378.95930784000006</v>
      </c>
      <c r="AY11" s="24">
        <v>0</v>
      </c>
      <c r="AZ11" s="24">
        <v>5088.5961987600003</v>
      </c>
      <c r="BA11" s="24">
        <f t="shared" si="6"/>
        <v>110411.48453328002</v>
      </c>
      <c r="BB11" s="24">
        <v>178290.34661052001</v>
      </c>
      <c r="BC11" s="24">
        <v>0</v>
      </c>
      <c r="BD11" s="24">
        <v>0</v>
      </c>
      <c r="BE11" s="24">
        <v>0</v>
      </c>
      <c r="BF11" s="24">
        <v>85314.770935200009</v>
      </c>
      <c r="BG11" s="24">
        <v>2944.4960304000001</v>
      </c>
      <c r="BH11" s="24">
        <v>46.925125560000005</v>
      </c>
      <c r="BI11" s="24">
        <v>104508.03686508001</v>
      </c>
      <c r="BJ11" s="24">
        <v>0</v>
      </c>
      <c r="BK11" s="24">
        <v>0</v>
      </c>
      <c r="BL11" s="24">
        <v>253.97390232000004</v>
      </c>
      <c r="BM11" s="24">
        <v>0</v>
      </c>
      <c r="BN11" s="24">
        <v>7481.9999962800011</v>
      </c>
      <c r="BO11" s="24">
        <v>0</v>
      </c>
      <c r="BP11" s="66">
        <f t="shared" si="7"/>
        <v>378840.54946536006</v>
      </c>
      <c r="BQ11" s="102">
        <v>-104.203245</v>
      </c>
      <c r="BR11" s="45">
        <v>38.870995000000001</v>
      </c>
    </row>
    <row r="12" spans="1:70" x14ac:dyDescent="0.25">
      <c r="A12" s="6" t="s">
        <v>9</v>
      </c>
      <c r="B12" s="32" t="s">
        <v>11</v>
      </c>
      <c r="C12" s="64" t="s">
        <v>128</v>
      </c>
      <c r="D12" s="66">
        <v>15317029.298713</v>
      </c>
      <c r="E12" s="74">
        <v>5005879.3376209997</v>
      </c>
      <c r="F12" s="75">
        <f t="shared" si="0"/>
        <v>0.3268178992150661</v>
      </c>
      <c r="G12" s="34">
        <v>1281578.7499799998</v>
      </c>
      <c r="H12" s="70">
        <v>9568</v>
      </c>
      <c r="I12" s="38">
        <v>21404</v>
      </c>
      <c r="J12" s="60">
        <v>3455134</v>
      </c>
      <c r="K12" s="14">
        <v>1907182.904873</v>
      </c>
      <c r="L12" s="16">
        <v>2038584.9240079999</v>
      </c>
      <c r="M12" s="16">
        <v>936394.66157900007</v>
      </c>
      <c r="N12" s="41">
        <v>123716.84716099966</v>
      </c>
      <c r="O12" s="17">
        <v>1020075.04464</v>
      </c>
      <c r="P12" s="22">
        <v>265501.28436400002</v>
      </c>
      <c r="Q12" s="19">
        <v>3136894.5702760001</v>
      </c>
      <c r="R12" s="3">
        <v>1841793.249906</v>
      </c>
      <c r="S12" s="3">
        <v>0</v>
      </c>
      <c r="T12" s="3">
        <v>0</v>
      </c>
      <c r="U12" s="9">
        <v>27193.212045</v>
      </c>
      <c r="V12" s="4">
        <v>728061.68039500003</v>
      </c>
      <c r="W12" s="2">
        <v>921639.592297</v>
      </c>
      <c r="X12" s="2">
        <v>93758.037396999993</v>
      </c>
      <c r="Y12" s="5">
        <v>10915.412011</v>
      </c>
      <c r="Z12" s="10">
        <v>177377.01246899998</v>
      </c>
      <c r="AA12" s="79">
        <v>172557.25416000001</v>
      </c>
      <c r="AB12" s="86">
        <f t="shared" si="1"/>
        <v>349934.26662899996</v>
      </c>
      <c r="AC12" s="95">
        <v>981634.93016616011</v>
      </c>
      <c r="AD12" s="38">
        <v>322580.82879300002</v>
      </c>
      <c r="AE12" s="94">
        <f t="shared" si="2"/>
        <v>269151.54178700002</v>
      </c>
      <c r="AF12" s="90">
        <v>53429.287005999991</v>
      </c>
      <c r="AG12" s="83">
        <f t="shared" si="3"/>
        <v>296504.97962299996</v>
      </c>
      <c r="AH12" s="59">
        <v>1999236.7459072801</v>
      </c>
      <c r="AI12" s="106">
        <v>0</v>
      </c>
      <c r="AJ12" s="24">
        <v>136664.4243294</v>
      </c>
      <c r="AK12" s="24">
        <v>329786.89131420001</v>
      </c>
      <c r="AL12" s="24">
        <v>201883.00985712002</v>
      </c>
      <c r="AM12" s="24">
        <v>0</v>
      </c>
      <c r="AN12" s="24">
        <v>0</v>
      </c>
      <c r="AO12" s="24">
        <v>0</v>
      </c>
      <c r="AP12" s="24">
        <f t="shared" si="4"/>
        <v>531669.90117132</v>
      </c>
      <c r="AQ12" s="24">
        <v>964185.90006456012</v>
      </c>
      <c r="AR12" s="24">
        <v>1565880.0978452403</v>
      </c>
      <c r="AS12" s="24">
        <f t="shared" si="5"/>
        <v>2530065.9979098001</v>
      </c>
      <c r="AT12" s="24">
        <v>259345.38363588002</v>
      </c>
      <c r="AU12" s="24">
        <v>56684.439706680008</v>
      </c>
      <c r="AV12" s="24">
        <v>0</v>
      </c>
      <c r="AW12" s="24">
        <v>0</v>
      </c>
      <c r="AX12" s="24">
        <v>575882.26520724001</v>
      </c>
      <c r="AY12" s="24">
        <v>0</v>
      </c>
      <c r="AZ12" s="24">
        <v>204251.50553112003</v>
      </c>
      <c r="BA12" s="24">
        <f t="shared" si="6"/>
        <v>1096163.5940809201</v>
      </c>
      <c r="BB12" s="24">
        <v>170945.56368756003</v>
      </c>
      <c r="BC12" s="24">
        <v>381.85042932000005</v>
      </c>
      <c r="BD12" s="24">
        <v>0</v>
      </c>
      <c r="BE12" s="24">
        <v>0</v>
      </c>
      <c r="BF12" s="24">
        <v>40465.692991800002</v>
      </c>
      <c r="BG12" s="24">
        <v>2375.6122807200004</v>
      </c>
      <c r="BH12" s="24">
        <v>129.87807264000003</v>
      </c>
      <c r="BI12" s="24">
        <v>458683.76180268003</v>
      </c>
      <c r="BJ12" s="24">
        <v>390.30139980000001</v>
      </c>
      <c r="BK12" s="24">
        <v>112.08655584000002</v>
      </c>
      <c r="BL12" s="24">
        <v>322.47124200000002</v>
      </c>
      <c r="BM12" s="24">
        <v>0</v>
      </c>
      <c r="BN12" s="24">
        <v>37316.372124240006</v>
      </c>
      <c r="BO12" s="24">
        <v>0</v>
      </c>
      <c r="BP12" s="66">
        <f t="shared" si="7"/>
        <v>711123.59058660001</v>
      </c>
      <c r="BQ12" s="102">
        <v>-107.51076500000001</v>
      </c>
      <c r="BR12" s="45">
        <v>40.005687000000002</v>
      </c>
    </row>
    <row r="13" spans="1:70" x14ac:dyDescent="0.25">
      <c r="A13" s="6" t="s">
        <v>9</v>
      </c>
      <c r="B13" s="32" t="s">
        <v>12</v>
      </c>
      <c r="C13" s="64" t="s">
        <v>129</v>
      </c>
      <c r="D13" s="66">
        <v>10849448.280680999</v>
      </c>
      <c r="E13" s="74">
        <v>2136286.837078</v>
      </c>
      <c r="F13" s="75">
        <f t="shared" si="0"/>
        <v>0.19690280849413933</v>
      </c>
      <c r="G13" s="34">
        <v>757510</v>
      </c>
      <c r="H13" s="70">
        <v>6673</v>
      </c>
      <c r="I13" s="38">
        <v>14677</v>
      </c>
      <c r="J13" s="60">
        <v>4082949</v>
      </c>
      <c r="K13" s="14">
        <v>443785.33386999997</v>
      </c>
      <c r="L13" s="16">
        <v>1173691.3078999999</v>
      </c>
      <c r="M13" s="16">
        <v>461000.91015699995</v>
      </c>
      <c r="N13" s="41">
        <v>57809.285151000135</v>
      </c>
      <c r="O13" s="17">
        <v>723238.40944399999</v>
      </c>
      <c r="P13" s="22">
        <v>82517.205593000006</v>
      </c>
      <c r="Q13" s="19">
        <v>283.18798099999998</v>
      </c>
      <c r="R13" s="3">
        <v>1464617.1332350001</v>
      </c>
      <c r="S13" s="3">
        <v>7.8717999999999996E-2</v>
      </c>
      <c r="T13" s="3">
        <v>671384.59175499994</v>
      </c>
      <c r="U13" s="9">
        <v>0</v>
      </c>
      <c r="V13" s="4">
        <v>0</v>
      </c>
      <c r="W13" s="2">
        <v>0</v>
      </c>
      <c r="X13" s="2">
        <v>111202.83341599999</v>
      </c>
      <c r="Y13" s="5">
        <v>369232.57347800001</v>
      </c>
      <c r="Z13" s="10">
        <v>0</v>
      </c>
      <c r="AA13" s="79">
        <v>0</v>
      </c>
      <c r="AB13" s="86">
        <f t="shared" si="1"/>
        <v>0</v>
      </c>
      <c r="AC13" s="95">
        <v>353605.50682416005</v>
      </c>
      <c r="AD13" s="38">
        <v>86811.335340000005</v>
      </c>
      <c r="AE13" s="94">
        <f t="shared" si="2"/>
        <v>86811.335340000005</v>
      </c>
      <c r="AF13" s="89">
        <v>0</v>
      </c>
      <c r="AG13" s="83">
        <f t="shared" si="3"/>
        <v>0</v>
      </c>
      <c r="AH13" s="59">
        <v>1126004.8604216401</v>
      </c>
      <c r="AI13" s="106">
        <v>0</v>
      </c>
      <c r="AJ13" s="24">
        <v>63967.619502720008</v>
      </c>
      <c r="AK13" s="24">
        <v>147420.06341688</v>
      </c>
      <c r="AL13" s="24">
        <v>146669.03901396002</v>
      </c>
      <c r="AM13" s="24">
        <v>0</v>
      </c>
      <c r="AN13" s="24">
        <v>0</v>
      </c>
      <c r="AO13" s="24">
        <v>0</v>
      </c>
      <c r="AP13" s="24">
        <f t="shared" si="4"/>
        <v>294089.10243084002</v>
      </c>
      <c r="AQ13" s="24">
        <v>240270.87608064004</v>
      </c>
      <c r="AR13" s="24">
        <v>763307.22133080009</v>
      </c>
      <c r="AS13" s="24">
        <f t="shared" si="5"/>
        <v>1003578.0974114401</v>
      </c>
      <c r="AT13" s="24">
        <v>83253.623713920009</v>
      </c>
      <c r="AU13" s="24">
        <v>3480.0206860800004</v>
      </c>
      <c r="AV13" s="24">
        <v>0</v>
      </c>
      <c r="AW13" s="24">
        <v>0</v>
      </c>
      <c r="AX13" s="24">
        <v>287924.78664756002</v>
      </c>
      <c r="AY13" s="24">
        <v>0</v>
      </c>
      <c r="AZ13" s="24">
        <v>31702.926179880003</v>
      </c>
      <c r="BA13" s="24">
        <f t="shared" si="6"/>
        <v>406361.35722743999</v>
      </c>
      <c r="BB13" s="24">
        <v>100079.72833356001</v>
      </c>
      <c r="BC13" s="24">
        <v>785.94025464000003</v>
      </c>
      <c r="BD13" s="24">
        <v>0</v>
      </c>
      <c r="BE13" s="24">
        <v>0</v>
      </c>
      <c r="BF13" s="24">
        <v>82791.044277120003</v>
      </c>
      <c r="BG13" s="24">
        <v>2597.1166648800004</v>
      </c>
      <c r="BH13" s="24">
        <v>67.162975920000008</v>
      </c>
      <c r="BI13" s="24">
        <v>162999.87228468002</v>
      </c>
      <c r="BJ13" s="24">
        <v>0</v>
      </c>
      <c r="BK13" s="24">
        <v>131.43483036000001</v>
      </c>
      <c r="BL13" s="24">
        <v>354.05118432000006</v>
      </c>
      <c r="BM13" s="24">
        <v>0</v>
      </c>
      <c r="BN13" s="24">
        <v>18364.626034920002</v>
      </c>
      <c r="BO13" s="24">
        <v>0</v>
      </c>
      <c r="BP13" s="66">
        <f t="shared" si="7"/>
        <v>368170.97684040002</v>
      </c>
      <c r="BQ13" s="102">
        <v>-107.771694</v>
      </c>
      <c r="BR13" s="45">
        <v>38.018073000000001</v>
      </c>
    </row>
    <row r="14" spans="1:70" x14ac:dyDescent="0.25">
      <c r="A14" s="6" t="s">
        <v>13</v>
      </c>
      <c r="B14" s="32" t="s">
        <v>14</v>
      </c>
      <c r="C14" s="64" t="s">
        <v>131</v>
      </c>
      <c r="D14" s="66">
        <v>12475804.796233</v>
      </c>
      <c r="E14" s="74">
        <v>3970849.0034099999</v>
      </c>
      <c r="F14" s="75">
        <f t="shared" si="0"/>
        <v>0.3182839959638496</v>
      </c>
      <c r="G14" s="34">
        <v>1394983</v>
      </c>
      <c r="H14" s="70">
        <v>12184</v>
      </c>
      <c r="I14" s="38">
        <v>35204</v>
      </c>
      <c r="J14" s="60">
        <v>6935690</v>
      </c>
      <c r="K14" s="14">
        <v>3902701.1216130005</v>
      </c>
      <c r="L14" s="16">
        <v>43790.484240999998</v>
      </c>
      <c r="M14" s="16">
        <v>2799.0612160000001</v>
      </c>
      <c r="N14" s="41">
        <v>21558.336339999456</v>
      </c>
      <c r="O14" s="17">
        <v>592444.03590000002</v>
      </c>
      <c r="P14" s="22">
        <v>575896.372248</v>
      </c>
      <c r="Q14" s="19">
        <v>3970528.753054</v>
      </c>
      <c r="R14" s="3">
        <v>0</v>
      </c>
      <c r="S14" s="3">
        <v>0</v>
      </c>
      <c r="T14" s="3">
        <v>320.254976</v>
      </c>
      <c r="U14" s="9">
        <v>0</v>
      </c>
      <c r="V14" s="4">
        <v>619338.23076199996</v>
      </c>
      <c r="W14" s="2">
        <v>1964407.7132979999</v>
      </c>
      <c r="X14" s="2">
        <v>0</v>
      </c>
      <c r="Y14" s="5">
        <v>0</v>
      </c>
      <c r="Z14" s="10">
        <v>606000.80005600001</v>
      </c>
      <c r="AA14" s="79">
        <v>1943397.4265099999</v>
      </c>
      <c r="AB14" s="86">
        <f t="shared" si="1"/>
        <v>2549398.2265659999</v>
      </c>
      <c r="AC14" s="95">
        <v>1361816.9599982402</v>
      </c>
      <c r="AD14" s="38">
        <v>1319673.6492340001</v>
      </c>
      <c r="AE14" s="94">
        <f t="shared" si="2"/>
        <v>606496.69319400017</v>
      </c>
      <c r="AF14" s="90">
        <v>713176.95603999996</v>
      </c>
      <c r="AG14" s="83">
        <f t="shared" si="3"/>
        <v>1836221.2705259998</v>
      </c>
      <c r="AH14" s="59">
        <v>123450.88719600001</v>
      </c>
      <c r="AI14" s="106">
        <v>0</v>
      </c>
      <c r="AJ14" s="24">
        <v>20298.56391108</v>
      </c>
      <c r="AK14" s="24">
        <v>40354.051223880007</v>
      </c>
      <c r="AL14" s="24">
        <v>1549991.1613730402</v>
      </c>
      <c r="AM14" s="24">
        <v>0</v>
      </c>
      <c r="AN14" s="24">
        <v>0</v>
      </c>
      <c r="AO14" s="24">
        <v>1048.3651274400002</v>
      </c>
      <c r="AP14" s="24">
        <f t="shared" si="4"/>
        <v>1591393.5777243602</v>
      </c>
      <c r="AQ14" s="24">
        <v>127927.23282288002</v>
      </c>
      <c r="AR14" s="24">
        <v>1568007.0736786802</v>
      </c>
      <c r="AS14" s="24">
        <f t="shared" si="5"/>
        <v>1695934.3065015601</v>
      </c>
      <c r="AT14" s="24">
        <v>88447.412255760006</v>
      </c>
      <c r="AU14" s="24">
        <v>377239.09055940004</v>
      </c>
      <c r="AV14" s="24">
        <v>7.1166067200000009</v>
      </c>
      <c r="AW14" s="24">
        <v>0</v>
      </c>
      <c r="AX14" s="24">
        <v>0.88957584000000012</v>
      </c>
      <c r="AY14" s="24">
        <v>17.7915168</v>
      </c>
      <c r="AZ14" s="24">
        <v>87312.091089960013</v>
      </c>
      <c r="BA14" s="24">
        <f t="shared" si="6"/>
        <v>553024.3916044801</v>
      </c>
      <c r="BB14" s="24">
        <v>74881.158301800009</v>
      </c>
      <c r="BC14" s="24">
        <v>94.517433000000011</v>
      </c>
      <c r="BD14" s="24">
        <v>24.240941640000003</v>
      </c>
      <c r="BE14" s="24">
        <v>0</v>
      </c>
      <c r="BF14" s="24">
        <v>5463.997203240001</v>
      </c>
      <c r="BG14" s="24">
        <v>271.54302516000001</v>
      </c>
      <c r="BH14" s="24">
        <v>95.629402800000008</v>
      </c>
      <c r="BI14" s="24">
        <v>14597.939534400002</v>
      </c>
      <c r="BJ14" s="24">
        <v>78.727461840000004</v>
      </c>
      <c r="BK14" s="24">
        <v>24.463335600000004</v>
      </c>
      <c r="BL14" s="24">
        <v>443.00876832000006</v>
      </c>
      <c r="BM14" s="24">
        <v>0</v>
      </c>
      <c r="BN14" s="24">
        <v>14341.074510600001</v>
      </c>
      <c r="BO14" s="24">
        <v>0</v>
      </c>
      <c r="BP14" s="66">
        <f t="shared" si="7"/>
        <v>110316.29991840001</v>
      </c>
      <c r="BQ14" s="102">
        <v>-116.094076</v>
      </c>
      <c r="BR14" s="45">
        <v>43.706035</v>
      </c>
    </row>
    <row r="15" spans="1:70" x14ac:dyDescent="0.25">
      <c r="A15" s="6" t="s">
        <v>13</v>
      </c>
      <c r="B15" s="32" t="s">
        <v>15</v>
      </c>
      <c r="C15" s="64" t="s">
        <v>132</v>
      </c>
      <c r="D15" s="66">
        <v>13797844.493234999</v>
      </c>
      <c r="E15" s="74">
        <v>227864.509184</v>
      </c>
      <c r="F15" s="75">
        <f t="shared" si="0"/>
        <v>1.6514500456627165E-2</v>
      </c>
      <c r="G15" s="34">
        <v>485154</v>
      </c>
      <c r="H15" s="70">
        <v>2550</v>
      </c>
      <c r="I15" s="38">
        <v>10132</v>
      </c>
      <c r="J15" s="60">
        <v>2855110</v>
      </c>
      <c r="K15" s="14">
        <v>116656.971015</v>
      </c>
      <c r="L15" s="16">
        <v>25335.274355000001</v>
      </c>
      <c r="M15" s="16">
        <v>83592.154657000006</v>
      </c>
      <c r="N15" s="41">
        <v>2280.1091569999699</v>
      </c>
      <c r="O15" s="17">
        <v>83141.895902000004</v>
      </c>
      <c r="P15" s="22">
        <v>35639.378097000001</v>
      </c>
      <c r="Q15" s="19">
        <v>39272.194059000001</v>
      </c>
      <c r="R15" s="3">
        <v>0</v>
      </c>
      <c r="S15" s="3">
        <v>188573.65651</v>
      </c>
      <c r="T15" s="3">
        <v>13.615072</v>
      </c>
      <c r="U15" s="9">
        <v>5.0437500000000002</v>
      </c>
      <c r="V15" s="4">
        <v>0</v>
      </c>
      <c r="W15" s="2">
        <v>0</v>
      </c>
      <c r="X15" s="2">
        <v>0</v>
      </c>
      <c r="Y15" s="5">
        <v>0</v>
      </c>
      <c r="Z15" s="10">
        <v>0</v>
      </c>
      <c r="AA15" s="79">
        <v>0</v>
      </c>
      <c r="AB15" s="86">
        <f t="shared" si="1"/>
        <v>0</v>
      </c>
      <c r="AC15" s="95">
        <v>25853.297850000003</v>
      </c>
      <c r="AD15" s="38">
        <v>20942.81049</v>
      </c>
      <c r="AE15" s="94">
        <f t="shared" si="2"/>
        <v>20942.81049</v>
      </c>
      <c r="AF15" s="89">
        <v>0</v>
      </c>
      <c r="AG15" s="83">
        <f t="shared" si="3"/>
        <v>0</v>
      </c>
      <c r="AH15" s="59">
        <v>163163.10945132002</v>
      </c>
      <c r="AI15" s="106">
        <v>0</v>
      </c>
      <c r="AJ15" s="24">
        <v>1530.2928387600002</v>
      </c>
      <c r="AK15" s="24">
        <v>9275.8296776400002</v>
      </c>
      <c r="AL15" s="24">
        <v>44515.709397360006</v>
      </c>
      <c r="AM15" s="24">
        <v>0</v>
      </c>
      <c r="AN15" s="24">
        <v>0</v>
      </c>
      <c r="AO15" s="24">
        <v>288.44496612</v>
      </c>
      <c r="AP15" s="24">
        <f t="shared" si="4"/>
        <v>54079.984041120006</v>
      </c>
      <c r="AQ15" s="24">
        <v>4097.6087130000005</v>
      </c>
      <c r="AR15" s="24">
        <v>42266.861673840001</v>
      </c>
      <c r="AS15" s="24">
        <f t="shared" si="5"/>
        <v>46364.470386840003</v>
      </c>
      <c r="AT15" s="24">
        <v>10.674910080000002</v>
      </c>
      <c r="AU15" s="24">
        <v>3102.1733480400003</v>
      </c>
      <c r="AV15" s="24">
        <v>0</v>
      </c>
      <c r="AW15" s="24">
        <v>0</v>
      </c>
      <c r="AX15" s="24">
        <v>37.362185280000006</v>
      </c>
      <c r="AY15" s="24">
        <v>26.464881240000004</v>
      </c>
      <c r="AZ15" s="24">
        <v>2799.0503805600001</v>
      </c>
      <c r="BA15" s="24">
        <f t="shared" si="6"/>
        <v>5975.7257052000004</v>
      </c>
      <c r="BB15" s="24">
        <v>5713.9680142800007</v>
      </c>
      <c r="BC15" s="24">
        <v>745.90934184000002</v>
      </c>
      <c r="BD15" s="24">
        <v>0</v>
      </c>
      <c r="BE15" s="24">
        <v>0</v>
      </c>
      <c r="BF15" s="24">
        <v>72103.90252932001</v>
      </c>
      <c r="BG15" s="24">
        <v>1824.7424418000003</v>
      </c>
      <c r="BH15" s="24">
        <v>46.925125560000005</v>
      </c>
      <c r="BI15" s="24">
        <v>12574.376892360002</v>
      </c>
      <c r="BJ15" s="24">
        <v>39.363730920000002</v>
      </c>
      <c r="BK15" s="24">
        <v>88.735190040000006</v>
      </c>
      <c r="BL15" s="24">
        <v>1207.3768088400002</v>
      </c>
      <c r="BM15" s="24">
        <v>0</v>
      </c>
      <c r="BN15" s="24">
        <v>25579.308491280004</v>
      </c>
      <c r="BO15" s="24">
        <v>0</v>
      </c>
      <c r="BP15" s="66">
        <f t="shared" si="7"/>
        <v>119924.60856624</v>
      </c>
      <c r="BQ15" s="102">
        <v>-115.9713</v>
      </c>
      <c r="BR15" s="45">
        <v>46.764561999999998</v>
      </c>
    </row>
    <row r="16" spans="1:70" x14ac:dyDescent="0.25">
      <c r="A16" s="6" t="s">
        <v>13</v>
      </c>
      <c r="B16" s="32" t="s">
        <v>16</v>
      </c>
      <c r="C16" s="64" t="s">
        <v>133</v>
      </c>
      <c r="D16" s="66">
        <v>18238759.262851998</v>
      </c>
      <c r="E16" s="74">
        <v>3696974.6343950001</v>
      </c>
      <c r="F16" s="75">
        <f t="shared" si="0"/>
        <v>0.2026988010047841</v>
      </c>
      <c r="G16" s="34">
        <v>1270052.74</v>
      </c>
      <c r="H16" s="70">
        <v>32522</v>
      </c>
      <c r="I16" s="38">
        <v>99164</v>
      </c>
      <c r="J16" s="60">
        <v>11646908</v>
      </c>
      <c r="K16" s="14">
        <v>2373153.9392149998</v>
      </c>
      <c r="L16" s="16">
        <v>1060865.9370520001</v>
      </c>
      <c r="M16" s="16">
        <v>97122.011731999999</v>
      </c>
      <c r="N16" s="41">
        <v>165832.74639600003</v>
      </c>
      <c r="O16" s="17">
        <v>664305.48233799997</v>
      </c>
      <c r="P16" s="22">
        <v>456629.197499</v>
      </c>
      <c r="Q16" s="19">
        <v>2410231.0140769999</v>
      </c>
      <c r="R16" s="3">
        <v>105.787651</v>
      </c>
      <c r="S16" s="3">
        <v>0</v>
      </c>
      <c r="T16" s="3">
        <v>1286498.7438610001</v>
      </c>
      <c r="U16" s="9">
        <v>139.10157799999999</v>
      </c>
      <c r="V16" s="4">
        <v>411357.70871799998</v>
      </c>
      <c r="W16" s="2">
        <v>2572295.1275280002</v>
      </c>
      <c r="X16" s="2">
        <v>0</v>
      </c>
      <c r="Y16" s="5">
        <v>0</v>
      </c>
      <c r="Z16" s="10">
        <v>280700.97579399997</v>
      </c>
      <c r="AA16" s="79">
        <v>1625383.4530120001</v>
      </c>
      <c r="AB16" s="86">
        <f t="shared" si="1"/>
        <v>1906084.4288059999</v>
      </c>
      <c r="AC16" s="95">
        <v>1049653.6780442402</v>
      </c>
      <c r="AD16" s="38">
        <v>727894.39546999999</v>
      </c>
      <c r="AE16" s="94">
        <f t="shared" si="2"/>
        <v>72783.695613999967</v>
      </c>
      <c r="AF16" s="90">
        <v>655110.69985600002</v>
      </c>
      <c r="AG16" s="83">
        <f t="shared" si="3"/>
        <v>1250973.7289499999</v>
      </c>
      <c r="AH16" s="59">
        <v>335033.83201248001</v>
      </c>
      <c r="AI16" s="106">
        <v>0</v>
      </c>
      <c r="AJ16" s="24">
        <v>159439.56737904</v>
      </c>
      <c r="AK16" s="24">
        <v>37266.778271160001</v>
      </c>
      <c r="AL16" s="24">
        <v>648561.72330504004</v>
      </c>
      <c r="AM16" s="24">
        <v>0</v>
      </c>
      <c r="AN16" s="24">
        <v>0</v>
      </c>
      <c r="AO16" s="24">
        <v>1126.6478013600001</v>
      </c>
      <c r="AP16" s="24">
        <f t="shared" si="4"/>
        <v>686955.14937756001</v>
      </c>
      <c r="AQ16" s="24">
        <v>48314.865416040004</v>
      </c>
      <c r="AR16" s="24">
        <v>2314910.2941259202</v>
      </c>
      <c r="AS16" s="24">
        <f t="shared" si="5"/>
        <v>2363225.1595419603</v>
      </c>
      <c r="AT16" s="24">
        <v>11987.479231920001</v>
      </c>
      <c r="AU16" s="24">
        <v>65813.934158640011</v>
      </c>
      <c r="AV16" s="24">
        <v>132.76919412000001</v>
      </c>
      <c r="AW16" s="24">
        <v>0</v>
      </c>
      <c r="AX16" s="24">
        <v>13556.913407640001</v>
      </c>
      <c r="AY16" s="24">
        <v>1924.5973298400002</v>
      </c>
      <c r="AZ16" s="24">
        <v>142405.52440680002</v>
      </c>
      <c r="BA16" s="24">
        <f t="shared" si="6"/>
        <v>235821.21772896004</v>
      </c>
      <c r="BB16" s="24">
        <v>94878.156003120006</v>
      </c>
      <c r="BC16" s="24">
        <v>378.95930784000006</v>
      </c>
      <c r="BD16" s="24">
        <v>0</v>
      </c>
      <c r="BE16" s="24">
        <v>0</v>
      </c>
      <c r="BF16" s="24">
        <v>71086.672556280013</v>
      </c>
      <c r="BG16" s="24">
        <v>1199.8154142000001</v>
      </c>
      <c r="BH16" s="24">
        <v>40.920488640000002</v>
      </c>
      <c r="BI16" s="24">
        <v>67074.240729960002</v>
      </c>
      <c r="BJ16" s="24">
        <v>7558.948306440001</v>
      </c>
      <c r="BK16" s="24">
        <v>381.85042932000005</v>
      </c>
      <c r="BL16" s="24">
        <v>157.45492368000001</v>
      </c>
      <c r="BM16" s="24">
        <v>0</v>
      </c>
      <c r="BN16" s="24">
        <v>8810.5815133200012</v>
      </c>
      <c r="BO16" s="24">
        <v>0</v>
      </c>
      <c r="BP16" s="66">
        <f t="shared" si="7"/>
        <v>251567.59967280005</v>
      </c>
      <c r="BQ16" s="102">
        <v>-112.79707399999999</v>
      </c>
      <c r="BR16" s="45">
        <v>43.731675000000003</v>
      </c>
    </row>
    <row r="17" spans="1:70" x14ac:dyDescent="0.25">
      <c r="A17" s="6" t="s">
        <v>13</v>
      </c>
      <c r="B17" s="32" t="s">
        <v>17</v>
      </c>
      <c r="C17" s="64" t="s">
        <v>134</v>
      </c>
      <c r="D17" s="66">
        <v>9051602.4841089994</v>
      </c>
      <c r="E17" s="74">
        <v>3917374.5528170001</v>
      </c>
      <c r="F17" s="75">
        <f t="shared" si="0"/>
        <v>0.43278243379493808</v>
      </c>
      <c r="G17" s="34">
        <v>2237592.916666667</v>
      </c>
      <c r="H17" s="70">
        <v>40857</v>
      </c>
      <c r="I17" s="38">
        <v>171791</v>
      </c>
      <c r="J17" s="60">
        <v>14642906</v>
      </c>
      <c r="K17" s="14">
        <v>3821210.2978410004</v>
      </c>
      <c r="L17" s="16">
        <v>40332.280086999999</v>
      </c>
      <c r="M17" s="16">
        <v>14453.054507000001</v>
      </c>
      <c r="N17" s="41">
        <v>41378.920381999575</v>
      </c>
      <c r="O17" s="17">
        <v>679433.13960600004</v>
      </c>
      <c r="P17" s="22">
        <v>637853.09787399997</v>
      </c>
      <c r="Q17" s="19">
        <v>3916298.5271660001</v>
      </c>
      <c r="R17" s="3">
        <v>1073.1584419999999</v>
      </c>
      <c r="S17" s="3">
        <v>0</v>
      </c>
      <c r="T17" s="3">
        <v>2.938571</v>
      </c>
      <c r="U17" s="9">
        <v>0</v>
      </c>
      <c r="V17" s="4">
        <v>739058.99394499999</v>
      </c>
      <c r="W17" s="2">
        <v>2302333.8443920002</v>
      </c>
      <c r="X17" s="2">
        <v>0</v>
      </c>
      <c r="Y17" s="5">
        <v>0</v>
      </c>
      <c r="Z17" s="10">
        <v>728518.34666799998</v>
      </c>
      <c r="AA17" s="79">
        <v>2249003.2600710001</v>
      </c>
      <c r="AB17" s="86">
        <f t="shared" si="1"/>
        <v>2977521.606739</v>
      </c>
      <c r="AC17" s="95">
        <v>2079091.7451244802</v>
      </c>
      <c r="AD17" s="38">
        <v>2003306.3055440001</v>
      </c>
      <c r="AE17" s="94">
        <f t="shared" si="2"/>
        <v>459375.24206100008</v>
      </c>
      <c r="AF17" s="90">
        <v>1543931.063483</v>
      </c>
      <c r="AG17" s="83">
        <f t="shared" si="3"/>
        <v>1433590.5432559999</v>
      </c>
      <c r="AH17" s="59">
        <v>87231.139688520008</v>
      </c>
      <c r="AI17" s="106">
        <v>0</v>
      </c>
      <c r="AJ17" s="24">
        <v>28776.221666280002</v>
      </c>
      <c r="AK17" s="24">
        <v>21823.519294800004</v>
      </c>
      <c r="AL17" s="24">
        <v>2159027.2509552003</v>
      </c>
      <c r="AM17" s="24">
        <v>0</v>
      </c>
      <c r="AN17" s="24">
        <v>17.569122840000002</v>
      </c>
      <c r="AO17" s="24">
        <v>1691.0836718400001</v>
      </c>
      <c r="AP17" s="24">
        <f t="shared" si="4"/>
        <v>2182559.4230446802</v>
      </c>
      <c r="AQ17" s="24">
        <v>43334.352681840006</v>
      </c>
      <c r="AR17" s="24">
        <v>1239640.39019304</v>
      </c>
      <c r="AS17" s="24">
        <f t="shared" si="5"/>
        <v>1282974.7428748801</v>
      </c>
      <c r="AT17" s="24">
        <v>37726.021798560003</v>
      </c>
      <c r="AU17" s="24">
        <v>204774.35373108002</v>
      </c>
      <c r="AV17" s="24">
        <v>40.475700720000006</v>
      </c>
      <c r="AW17" s="24">
        <v>0</v>
      </c>
      <c r="AX17" s="24">
        <v>6595.9824596400003</v>
      </c>
      <c r="AY17" s="24">
        <v>150.56071092000002</v>
      </c>
      <c r="AZ17" s="24">
        <v>138032.14718340003</v>
      </c>
      <c r="BA17" s="24">
        <f t="shared" si="6"/>
        <v>387319.54158432002</v>
      </c>
      <c r="BB17" s="24">
        <v>20729.341011600001</v>
      </c>
      <c r="BC17" s="24">
        <v>90.514341720000004</v>
      </c>
      <c r="BD17" s="24">
        <v>0</v>
      </c>
      <c r="BE17" s="24">
        <v>0</v>
      </c>
      <c r="BF17" s="24">
        <v>2960.0636076000005</v>
      </c>
      <c r="BG17" s="24">
        <v>825.30398556000011</v>
      </c>
      <c r="BH17" s="24">
        <v>3264.9657267600005</v>
      </c>
      <c r="BI17" s="24">
        <v>3265.8553026000004</v>
      </c>
      <c r="BJ17" s="24">
        <v>0</v>
      </c>
      <c r="BK17" s="24">
        <v>1.5567577200000002</v>
      </c>
      <c r="BL17" s="24">
        <v>57.600035640000009</v>
      </c>
      <c r="BM17" s="24">
        <v>0</v>
      </c>
      <c r="BN17" s="24">
        <v>4636.4692780800005</v>
      </c>
      <c r="BO17" s="24">
        <v>0</v>
      </c>
      <c r="BP17" s="66">
        <f t="shared" si="7"/>
        <v>35831.670047280008</v>
      </c>
      <c r="BQ17" s="102">
        <v>-114.328746</v>
      </c>
      <c r="BR17" s="45">
        <v>42.792555</v>
      </c>
    </row>
    <row r="18" spans="1:70" x14ac:dyDescent="0.25">
      <c r="A18" s="6" t="s">
        <v>18</v>
      </c>
      <c r="B18" s="32" t="s">
        <v>19</v>
      </c>
      <c r="C18" s="64" t="s">
        <v>135</v>
      </c>
      <c r="D18" s="66">
        <v>10799402.118832</v>
      </c>
      <c r="E18" s="74">
        <v>429317.46957900003</v>
      </c>
      <c r="F18" s="75">
        <f t="shared" si="0"/>
        <v>3.9753818299844222E-2</v>
      </c>
      <c r="G18" s="34">
        <v>126340</v>
      </c>
      <c r="H18" s="70">
        <v>1171</v>
      </c>
      <c r="I18" s="38">
        <v>12715</v>
      </c>
      <c r="J18" s="60">
        <v>2456200</v>
      </c>
      <c r="K18" s="14">
        <v>61427.263980000003</v>
      </c>
      <c r="L18" s="16">
        <v>335833.34332300001</v>
      </c>
      <c r="M18" s="16">
        <v>26225.351625000003</v>
      </c>
      <c r="N18" s="41">
        <v>5831.5106510000187</v>
      </c>
      <c r="O18" s="17">
        <v>122500.31116300001</v>
      </c>
      <c r="P18" s="22">
        <v>7912.4741270000004</v>
      </c>
      <c r="Q18" s="19">
        <v>1527.052338</v>
      </c>
      <c r="R18" s="3">
        <v>427741.9534</v>
      </c>
      <c r="S18" s="3">
        <v>48.463844999999999</v>
      </c>
      <c r="T18" s="3">
        <v>0</v>
      </c>
      <c r="U18" s="9">
        <v>0</v>
      </c>
      <c r="V18" s="4">
        <v>175423.47753599999</v>
      </c>
      <c r="W18" s="2">
        <v>165245.91359000001</v>
      </c>
      <c r="X18" s="2">
        <v>0</v>
      </c>
      <c r="Y18" s="5">
        <v>0</v>
      </c>
      <c r="Z18" s="10">
        <v>17065.421745</v>
      </c>
      <c r="AA18" s="79">
        <v>6506.5807289999993</v>
      </c>
      <c r="AB18" s="86">
        <f t="shared" si="1"/>
        <v>23572.002474000001</v>
      </c>
      <c r="AC18" s="95">
        <v>28588.743558000002</v>
      </c>
      <c r="AD18" s="38">
        <v>5888.854034</v>
      </c>
      <c r="AE18" s="94">
        <f t="shared" si="2"/>
        <v>5201.5256079999999</v>
      </c>
      <c r="AF18" s="90">
        <v>687.32842600000004</v>
      </c>
      <c r="AG18" s="83">
        <f t="shared" si="3"/>
        <v>22884.674048000001</v>
      </c>
      <c r="AH18" s="59">
        <v>33981.129906120004</v>
      </c>
      <c r="AI18" s="106">
        <v>0</v>
      </c>
      <c r="AJ18" s="24">
        <v>4966.7243086800008</v>
      </c>
      <c r="AK18" s="24">
        <v>25955.376677640004</v>
      </c>
      <c r="AL18" s="24">
        <v>131943.0005586</v>
      </c>
      <c r="AM18" s="24">
        <v>0</v>
      </c>
      <c r="AN18" s="24">
        <v>0</v>
      </c>
      <c r="AO18" s="24">
        <v>0</v>
      </c>
      <c r="AP18" s="24">
        <f t="shared" si="4"/>
        <v>157898.37723624002</v>
      </c>
      <c r="AQ18" s="24">
        <v>132718.04350920001</v>
      </c>
      <c r="AR18" s="24">
        <v>100781.82606528001</v>
      </c>
      <c r="AS18" s="24">
        <f t="shared" si="5"/>
        <v>233499.86957448002</v>
      </c>
      <c r="AT18" s="24">
        <v>735.67921968000007</v>
      </c>
      <c r="AU18" s="24">
        <v>2301.7774860000004</v>
      </c>
      <c r="AV18" s="24">
        <v>0</v>
      </c>
      <c r="AW18" s="24">
        <v>0</v>
      </c>
      <c r="AX18" s="24">
        <v>5886.323333280001</v>
      </c>
      <c r="AY18" s="24">
        <v>1.5567577200000002</v>
      </c>
      <c r="AZ18" s="24">
        <v>375.17861052000006</v>
      </c>
      <c r="BA18" s="24">
        <f t="shared" si="6"/>
        <v>9300.5154072000023</v>
      </c>
      <c r="BB18" s="24">
        <v>2720.5453126800003</v>
      </c>
      <c r="BC18" s="24">
        <v>0</v>
      </c>
      <c r="BD18" s="24">
        <v>0</v>
      </c>
      <c r="BE18" s="24">
        <v>0</v>
      </c>
      <c r="BF18" s="24">
        <v>4579.9812122400008</v>
      </c>
      <c r="BG18" s="24">
        <v>1103.7412234800001</v>
      </c>
      <c r="BH18" s="24">
        <v>438.78328308000005</v>
      </c>
      <c r="BI18" s="24">
        <v>6554.1723951600006</v>
      </c>
      <c r="BJ18" s="24">
        <v>5102.8294122000007</v>
      </c>
      <c r="BK18" s="24">
        <v>78.060279960000003</v>
      </c>
      <c r="BL18" s="24">
        <v>81.840977280000004</v>
      </c>
      <c r="BM18" s="24">
        <v>7.7837886000000012</v>
      </c>
      <c r="BN18" s="24">
        <v>3027.0041895600002</v>
      </c>
      <c r="BO18" s="24">
        <v>0</v>
      </c>
      <c r="BP18" s="66">
        <f t="shared" si="7"/>
        <v>23694.742074240003</v>
      </c>
      <c r="BQ18" s="102">
        <v>-108.736581</v>
      </c>
      <c r="BR18" s="45">
        <v>45.834265000000002</v>
      </c>
    </row>
    <row r="19" spans="1:70" x14ac:dyDescent="0.25">
      <c r="A19" s="6" t="s">
        <v>18</v>
      </c>
      <c r="B19" s="32" t="s">
        <v>20</v>
      </c>
      <c r="C19" s="64" t="s">
        <v>136</v>
      </c>
      <c r="D19" s="66">
        <v>13414149.982595</v>
      </c>
      <c r="E19" s="74">
        <v>1027225.016225</v>
      </c>
      <c r="F19" s="75">
        <f t="shared" si="0"/>
        <v>7.6577719613828324E-2</v>
      </c>
      <c r="G19" s="34">
        <v>523939</v>
      </c>
      <c r="H19" s="70">
        <v>10504</v>
      </c>
      <c r="I19" s="38">
        <v>889</v>
      </c>
      <c r="J19" s="60">
        <v>1042000</v>
      </c>
      <c r="K19" s="14">
        <v>169996.59847600001</v>
      </c>
      <c r="L19" s="16">
        <v>658418.22470000002</v>
      </c>
      <c r="M19" s="16">
        <v>183917.92146899999</v>
      </c>
      <c r="N19" s="41">
        <v>14892.271580000059</v>
      </c>
      <c r="O19" s="17">
        <v>216454.12250100001</v>
      </c>
      <c r="P19" s="22">
        <v>21522.049485</v>
      </c>
      <c r="Q19" s="19">
        <v>0</v>
      </c>
      <c r="R19" s="3">
        <v>959223.03736800002</v>
      </c>
      <c r="S19" s="3">
        <v>47219.935849000001</v>
      </c>
      <c r="T19" s="3">
        <v>20782.043120999999</v>
      </c>
      <c r="U19" s="9">
        <v>0</v>
      </c>
      <c r="V19" s="4">
        <v>532844.752629</v>
      </c>
      <c r="W19" s="2">
        <v>246143.19198900001</v>
      </c>
      <c r="X19" s="2">
        <v>0</v>
      </c>
      <c r="Y19" s="5">
        <v>0</v>
      </c>
      <c r="Z19" s="10">
        <v>130694.79074</v>
      </c>
      <c r="AA19" s="79">
        <v>22401.071059000002</v>
      </c>
      <c r="AB19" s="86">
        <f t="shared" si="1"/>
        <v>153095.86179900001</v>
      </c>
      <c r="AC19" s="95">
        <v>20745.130982760002</v>
      </c>
      <c r="AD19" s="38">
        <v>2702.411321</v>
      </c>
      <c r="AE19" s="94">
        <f t="shared" si="2"/>
        <v>2426.1821789999999</v>
      </c>
      <c r="AF19" s="90">
        <v>276.22914199999997</v>
      </c>
      <c r="AG19" s="83">
        <f t="shared" si="3"/>
        <v>152819.63265700001</v>
      </c>
      <c r="AH19" s="59">
        <v>201675.07150452002</v>
      </c>
      <c r="AI19" s="106">
        <v>0</v>
      </c>
      <c r="AJ19" s="24">
        <v>11560.038040800002</v>
      </c>
      <c r="AK19" s="24">
        <v>2712.3167361600003</v>
      </c>
      <c r="AL19" s="24">
        <v>588504.23440704006</v>
      </c>
      <c r="AM19" s="24">
        <v>0</v>
      </c>
      <c r="AN19" s="24">
        <v>0</v>
      </c>
      <c r="AO19" s="24">
        <v>0</v>
      </c>
      <c r="AP19" s="24">
        <f t="shared" si="4"/>
        <v>591216.55114320002</v>
      </c>
      <c r="AQ19" s="24">
        <v>33598.167507000006</v>
      </c>
      <c r="AR19" s="24">
        <v>238714.11836064002</v>
      </c>
      <c r="AS19" s="24">
        <f t="shared" si="5"/>
        <v>272312.28586764005</v>
      </c>
      <c r="AT19" s="24">
        <v>13448.607549120001</v>
      </c>
      <c r="AU19" s="24">
        <v>2487.0316546800004</v>
      </c>
      <c r="AV19" s="24">
        <v>33.136700040000001</v>
      </c>
      <c r="AW19" s="24">
        <v>0</v>
      </c>
      <c r="AX19" s="24">
        <v>0</v>
      </c>
      <c r="AY19" s="24">
        <v>367.83960984000004</v>
      </c>
      <c r="AZ19" s="24">
        <v>19.570668480000002</v>
      </c>
      <c r="BA19" s="24">
        <f t="shared" si="6"/>
        <v>16356.186182160003</v>
      </c>
      <c r="BB19" s="24">
        <v>31101.350518080002</v>
      </c>
      <c r="BC19" s="24">
        <v>20.237850360000003</v>
      </c>
      <c r="BD19" s="24">
        <v>0</v>
      </c>
      <c r="BE19" s="24">
        <v>0</v>
      </c>
      <c r="BF19" s="24">
        <v>15514.647437520001</v>
      </c>
      <c r="BG19" s="24">
        <v>128.54370888000003</v>
      </c>
      <c r="BH19" s="24">
        <v>0</v>
      </c>
      <c r="BI19" s="24">
        <v>30646.999657800003</v>
      </c>
      <c r="BJ19" s="24">
        <v>19753.476315120002</v>
      </c>
      <c r="BK19" s="24">
        <v>148.11437736000002</v>
      </c>
      <c r="BL19" s="24">
        <v>610.02663228000006</v>
      </c>
      <c r="BM19" s="24">
        <v>0</v>
      </c>
      <c r="BN19" s="24">
        <v>37594.586968200005</v>
      </c>
      <c r="BO19" s="24">
        <v>0</v>
      </c>
      <c r="BP19" s="66">
        <f t="shared" si="7"/>
        <v>135517.98346560003</v>
      </c>
      <c r="BQ19" s="102">
        <v>-110.688078</v>
      </c>
      <c r="BR19" s="45">
        <v>47.352874</v>
      </c>
    </row>
    <row r="20" spans="1:70" x14ac:dyDescent="0.25">
      <c r="A20" s="6" t="s">
        <v>18</v>
      </c>
      <c r="B20" s="32" t="s">
        <v>21</v>
      </c>
      <c r="C20" s="64" t="s">
        <v>137</v>
      </c>
      <c r="D20" s="66">
        <v>120429913.284642</v>
      </c>
      <c r="E20" s="74">
        <v>3118369.1867169999</v>
      </c>
      <c r="F20" s="75">
        <f t="shared" si="0"/>
        <v>2.5893643046529326E-2</v>
      </c>
      <c r="G20" s="34">
        <v>327309</v>
      </c>
      <c r="H20" s="70">
        <v>1430</v>
      </c>
      <c r="I20" s="38">
        <v>11898</v>
      </c>
      <c r="J20" s="60">
        <v>4114456</v>
      </c>
      <c r="K20" s="14">
        <v>569621.67457899998</v>
      </c>
      <c r="L20" s="16">
        <v>2111212.6586680003</v>
      </c>
      <c r="M20" s="16">
        <v>366482.10868299997</v>
      </c>
      <c r="N20" s="41">
        <v>71052.744786999654</v>
      </c>
      <c r="O20" s="17">
        <v>574942.469943</v>
      </c>
      <c r="P20" s="22">
        <v>100933.752603</v>
      </c>
      <c r="Q20" s="19">
        <v>258403.67663</v>
      </c>
      <c r="R20" s="3">
        <v>2787840.184436</v>
      </c>
      <c r="S20" s="3">
        <v>59304.569764</v>
      </c>
      <c r="T20" s="3">
        <v>12820.752719</v>
      </c>
      <c r="U20" s="9">
        <v>0</v>
      </c>
      <c r="V20" s="4">
        <v>1717378.8570900001</v>
      </c>
      <c r="W20" s="2">
        <v>810251.48852200003</v>
      </c>
      <c r="X20" s="2">
        <v>0</v>
      </c>
      <c r="Y20" s="5">
        <v>0</v>
      </c>
      <c r="Z20" s="10">
        <v>245615.56608600001</v>
      </c>
      <c r="AA20" s="79">
        <v>57384.951831999999</v>
      </c>
      <c r="AB20" s="86">
        <f t="shared" si="1"/>
        <v>303000.517918</v>
      </c>
      <c r="AC20" s="95">
        <v>90261.257393520005</v>
      </c>
      <c r="AD20" s="38">
        <v>10035.57408</v>
      </c>
      <c r="AE20" s="94">
        <f t="shared" si="2"/>
        <v>8283.2191249999996</v>
      </c>
      <c r="AF20" s="90">
        <v>1752.3549549999998</v>
      </c>
      <c r="AG20" s="83">
        <f t="shared" si="3"/>
        <v>301248.16296300001</v>
      </c>
      <c r="AH20" s="59">
        <v>163075.93101900001</v>
      </c>
      <c r="AI20" s="106">
        <v>0</v>
      </c>
      <c r="AJ20" s="24">
        <v>83631.248658000011</v>
      </c>
      <c r="AK20" s="24">
        <v>565805.59487964003</v>
      </c>
      <c r="AL20" s="24">
        <v>2024106.6176661602</v>
      </c>
      <c r="AM20" s="24">
        <v>20.682638280000003</v>
      </c>
      <c r="AN20" s="24">
        <v>1945.7247560400001</v>
      </c>
      <c r="AO20" s="24">
        <v>471.03040728000008</v>
      </c>
      <c r="AP20" s="24">
        <f t="shared" si="4"/>
        <v>2592349.6503474005</v>
      </c>
      <c r="AQ20" s="24">
        <v>106856.07229476002</v>
      </c>
      <c r="AR20" s="24">
        <v>268187.98987944005</v>
      </c>
      <c r="AS20" s="24">
        <f t="shared" si="5"/>
        <v>375044.06217420008</v>
      </c>
      <c r="AT20" s="24">
        <v>8985.3831658800009</v>
      </c>
      <c r="AU20" s="24">
        <v>702.98730756000009</v>
      </c>
      <c r="AV20" s="24">
        <v>0</v>
      </c>
      <c r="AW20" s="24">
        <v>0</v>
      </c>
      <c r="AX20" s="24">
        <v>0</v>
      </c>
      <c r="AY20" s="24">
        <v>0</v>
      </c>
      <c r="AZ20" s="24">
        <v>33.136700040000001</v>
      </c>
      <c r="BA20" s="24">
        <f t="shared" si="6"/>
        <v>9721.5071734800022</v>
      </c>
      <c r="BB20" s="24">
        <v>17646.960726000001</v>
      </c>
      <c r="BC20" s="24">
        <v>0</v>
      </c>
      <c r="BD20" s="24">
        <v>0</v>
      </c>
      <c r="BE20" s="24">
        <v>0</v>
      </c>
      <c r="BF20" s="24">
        <v>31.357548360000003</v>
      </c>
      <c r="BG20" s="24">
        <v>28.021638960000004</v>
      </c>
      <c r="BH20" s="24">
        <v>3420.4191048000002</v>
      </c>
      <c r="BI20" s="24">
        <v>19376.296158960002</v>
      </c>
      <c r="BJ20" s="24">
        <v>48.037095360000002</v>
      </c>
      <c r="BK20" s="24">
        <v>799.06149828000014</v>
      </c>
      <c r="BL20" s="24">
        <v>578.00190204</v>
      </c>
      <c r="BM20" s="24">
        <v>0</v>
      </c>
      <c r="BN20" s="24">
        <v>16696.004153040001</v>
      </c>
      <c r="BO20" s="24">
        <v>0</v>
      </c>
      <c r="BP20" s="66">
        <f t="shared" si="7"/>
        <v>58624.159825800001</v>
      </c>
      <c r="BQ20" s="102">
        <v>-101.500294</v>
      </c>
      <c r="BR20" s="45">
        <v>46.127347</v>
      </c>
    </row>
    <row r="21" spans="1:70" x14ac:dyDescent="0.25">
      <c r="A21" s="6" t="s">
        <v>18</v>
      </c>
      <c r="B21" s="32" t="s">
        <v>73</v>
      </c>
      <c r="C21" s="64" t="s">
        <v>73</v>
      </c>
      <c r="D21" s="66">
        <v>15872974.478740999</v>
      </c>
      <c r="E21" s="74">
        <v>2437448.0112450002</v>
      </c>
      <c r="F21" s="75">
        <f t="shared" si="0"/>
        <v>0.15355962516726304</v>
      </c>
      <c r="G21" s="34">
        <v>0</v>
      </c>
      <c r="H21" s="70">
        <v>1707</v>
      </c>
      <c r="I21" s="38">
        <v>1693</v>
      </c>
      <c r="J21" s="60">
        <v>775500</v>
      </c>
      <c r="K21" s="14">
        <v>142006.61637500001</v>
      </c>
      <c r="L21" s="16">
        <v>1069787.695272</v>
      </c>
      <c r="M21" s="16">
        <v>1179732.0546639999</v>
      </c>
      <c r="N21" s="41">
        <v>45921.644934000447</v>
      </c>
      <c r="O21" s="17">
        <v>335223.87864100002</v>
      </c>
      <c r="P21" s="22">
        <v>13561.149426</v>
      </c>
      <c r="Q21" s="19">
        <v>0</v>
      </c>
      <c r="R21" s="3">
        <v>2408746.8647139999</v>
      </c>
      <c r="S21" s="3">
        <v>28701.146332</v>
      </c>
      <c r="T21" s="3">
        <v>0</v>
      </c>
      <c r="U21" s="9">
        <v>0</v>
      </c>
      <c r="V21" s="4">
        <v>1082479.2290129999</v>
      </c>
      <c r="W21" s="2">
        <v>1256264.5946790001</v>
      </c>
      <c r="X21" s="2">
        <v>0</v>
      </c>
      <c r="Y21" s="5">
        <v>0</v>
      </c>
      <c r="Z21" s="10">
        <v>10961.647642</v>
      </c>
      <c r="AA21" s="79">
        <v>130858.875785</v>
      </c>
      <c r="AB21" s="86">
        <f t="shared" si="1"/>
        <v>141820.52342700001</v>
      </c>
      <c r="AC21" s="95">
        <v>95241.102945840015</v>
      </c>
      <c r="AD21" s="38">
        <v>331.87053100000003</v>
      </c>
      <c r="AE21" s="94">
        <f t="shared" si="2"/>
        <v>2.0730180000000473</v>
      </c>
      <c r="AF21" s="90">
        <v>329.79751299999998</v>
      </c>
      <c r="AG21" s="83">
        <f t="shared" si="3"/>
        <v>141490.72591400001</v>
      </c>
      <c r="AH21" s="59">
        <v>116422.57087812001</v>
      </c>
      <c r="AI21" s="106">
        <v>0</v>
      </c>
      <c r="AJ21" s="24">
        <v>30741.517090800004</v>
      </c>
      <c r="AK21" s="24">
        <v>2421.4254364800004</v>
      </c>
      <c r="AL21" s="24">
        <v>1724352.9186801601</v>
      </c>
      <c r="AM21" s="24">
        <v>0</v>
      </c>
      <c r="AN21" s="24">
        <v>878.45614200000011</v>
      </c>
      <c r="AO21" s="24">
        <v>289.11214800000005</v>
      </c>
      <c r="AP21" s="24">
        <f t="shared" si="4"/>
        <v>1727941.9124066399</v>
      </c>
      <c r="AQ21" s="24">
        <v>34359.866820000003</v>
      </c>
      <c r="AR21" s="24">
        <v>488679.36955164006</v>
      </c>
      <c r="AS21" s="24">
        <f t="shared" si="5"/>
        <v>523039.23637164006</v>
      </c>
      <c r="AT21" s="24">
        <v>25249.720642560002</v>
      </c>
      <c r="AU21" s="24">
        <v>326.91912120000001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f t="shared" si="6"/>
        <v>25576.639763760002</v>
      </c>
      <c r="BB21" s="24">
        <v>107301.97218456001</v>
      </c>
      <c r="BC21" s="24">
        <v>0</v>
      </c>
      <c r="BD21" s="24">
        <v>0</v>
      </c>
      <c r="BE21" s="24">
        <v>0</v>
      </c>
      <c r="BF21" s="24">
        <v>1719.3277047600002</v>
      </c>
      <c r="BG21" s="24">
        <v>36.695003400000004</v>
      </c>
      <c r="BH21" s="24">
        <v>61.825520880000006</v>
      </c>
      <c r="BI21" s="24">
        <v>3846.5259321600006</v>
      </c>
      <c r="BJ21" s="24">
        <v>7266.9450369600008</v>
      </c>
      <c r="BK21" s="24">
        <v>122.98385988000001</v>
      </c>
      <c r="BL21" s="24">
        <v>328.25348496000004</v>
      </c>
      <c r="BM21" s="24">
        <v>0</v>
      </c>
      <c r="BN21" s="24">
        <v>9641.6677418400013</v>
      </c>
      <c r="BO21" s="24">
        <v>0</v>
      </c>
      <c r="BP21" s="66">
        <f t="shared" si="7"/>
        <v>130326.19646940002</v>
      </c>
      <c r="BQ21" s="102">
        <v>-109.517623</v>
      </c>
      <c r="BR21" s="45">
        <v>48.435457999999997</v>
      </c>
    </row>
    <row r="22" spans="1:70" x14ac:dyDescent="0.25">
      <c r="A22" s="6" t="s">
        <v>18</v>
      </c>
      <c r="B22" s="32" t="s">
        <v>22</v>
      </c>
      <c r="C22" s="64" t="s">
        <v>138</v>
      </c>
      <c r="D22" s="66">
        <v>28198915.518247999</v>
      </c>
      <c r="E22" s="74">
        <v>1312738.0279920001</v>
      </c>
      <c r="F22" s="75">
        <f t="shared" si="0"/>
        <v>4.6552784171522657E-2</v>
      </c>
      <c r="G22" s="34">
        <v>900056</v>
      </c>
      <c r="H22" s="70">
        <v>9877</v>
      </c>
      <c r="I22" s="38">
        <v>10953</v>
      </c>
      <c r="J22" s="60">
        <v>4297650</v>
      </c>
      <c r="K22" s="14">
        <v>180793.974281</v>
      </c>
      <c r="L22" s="16">
        <v>1035551.443376</v>
      </c>
      <c r="M22" s="16">
        <v>88745.580830999999</v>
      </c>
      <c r="N22" s="41">
        <v>7647.0295039999764</v>
      </c>
      <c r="O22" s="17">
        <v>342633.37048699998</v>
      </c>
      <c r="P22" s="22">
        <v>83548.427460999999</v>
      </c>
      <c r="Q22" s="19">
        <v>606.83183299999996</v>
      </c>
      <c r="R22" s="3">
        <v>0</v>
      </c>
      <c r="S22" s="3">
        <v>139584.991549</v>
      </c>
      <c r="T22" s="3">
        <v>1172525.3441580001</v>
      </c>
      <c r="U22" s="9">
        <v>20.861601</v>
      </c>
      <c r="V22" s="4">
        <v>243726.59555299999</v>
      </c>
      <c r="W22" s="2">
        <v>455164.613625</v>
      </c>
      <c r="X22" s="2">
        <v>0</v>
      </c>
      <c r="Y22" s="5">
        <v>0</v>
      </c>
      <c r="Z22" s="10">
        <v>7907.9923130000006</v>
      </c>
      <c r="AA22" s="79">
        <v>24627.220895999999</v>
      </c>
      <c r="AB22" s="86">
        <f t="shared" si="1"/>
        <v>32535.213209000001</v>
      </c>
      <c r="AC22" s="95">
        <v>144466.00444620001</v>
      </c>
      <c r="AD22" s="38">
        <v>31068.854962999998</v>
      </c>
      <c r="AE22" s="94">
        <f t="shared" si="2"/>
        <v>28584.095067999999</v>
      </c>
      <c r="AF22" s="90">
        <v>2484.7598950000001</v>
      </c>
      <c r="AG22" s="83">
        <f t="shared" si="3"/>
        <v>30050.453314000002</v>
      </c>
      <c r="AH22" s="59">
        <v>425173.21751592006</v>
      </c>
      <c r="AI22" s="106">
        <v>0</v>
      </c>
      <c r="AJ22" s="24">
        <v>8496.3388478400011</v>
      </c>
      <c r="AK22" s="24">
        <v>14685.117966720001</v>
      </c>
      <c r="AL22" s="24">
        <v>133385.44778316002</v>
      </c>
      <c r="AM22" s="24">
        <v>0</v>
      </c>
      <c r="AN22" s="24">
        <v>0</v>
      </c>
      <c r="AO22" s="24">
        <v>2.8911214800000002</v>
      </c>
      <c r="AP22" s="24">
        <f t="shared" si="4"/>
        <v>148073.45687136002</v>
      </c>
      <c r="AQ22" s="24">
        <v>24212.030425200002</v>
      </c>
      <c r="AR22" s="24">
        <v>717004.79885880009</v>
      </c>
      <c r="AS22" s="24">
        <f t="shared" si="5"/>
        <v>741216.82928400009</v>
      </c>
      <c r="AT22" s="24">
        <v>501.05359188000006</v>
      </c>
      <c r="AU22" s="24">
        <v>11193.310400760001</v>
      </c>
      <c r="AV22" s="24">
        <v>0</v>
      </c>
      <c r="AW22" s="24">
        <v>0</v>
      </c>
      <c r="AX22" s="24">
        <v>3.5583033600000005</v>
      </c>
      <c r="AY22" s="24">
        <v>7971.0443143200009</v>
      </c>
      <c r="AZ22" s="24">
        <v>193.03795728000003</v>
      </c>
      <c r="BA22" s="24">
        <f t="shared" si="6"/>
        <v>19862.004567600001</v>
      </c>
      <c r="BB22" s="24">
        <v>5982.175130040001</v>
      </c>
      <c r="BC22" s="24">
        <v>390.96858168000006</v>
      </c>
      <c r="BD22" s="24">
        <v>0</v>
      </c>
      <c r="BE22" s="24">
        <v>0</v>
      </c>
      <c r="BF22" s="24">
        <v>162651.82573728001</v>
      </c>
      <c r="BG22" s="24">
        <v>930.27393468000014</v>
      </c>
      <c r="BH22" s="24">
        <v>145.89043776000003</v>
      </c>
      <c r="BI22" s="24">
        <v>179788.16993112001</v>
      </c>
      <c r="BJ22" s="24">
        <v>18404.656947720003</v>
      </c>
      <c r="BK22" s="24">
        <v>98.742918240000009</v>
      </c>
      <c r="BL22" s="24">
        <v>957.62839176000011</v>
      </c>
      <c r="BM22" s="24">
        <v>13.788425520000001</v>
      </c>
      <c r="BN22" s="24">
        <v>25722.307807560002</v>
      </c>
      <c r="BO22" s="24">
        <v>0</v>
      </c>
      <c r="BP22" s="66">
        <f t="shared" si="7"/>
        <v>395086.42824336007</v>
      </c>
      <c r="BQ22" s="102">
        <v>-113.233644</v>
      </c>
      <c r="BR22" s="45">
        <v>46.650911999999998</v>
      </c>
    </row>
    <row r="23" spans="1:70" x14ac:dyDescent="0.25">
      <c r="A23" s="6" t="s">
        <v>23</v>
      </c>
      <c r="B23" s="32" t="s">
        <v>24</v>
      </c>
      <c r="C23" s="64" t="s">
        <v>139</v>
      </c>
      <c r="D23" s="66">
        <v>13486957.232093001</v>
      </c>
      <c r="E23" s="74">
        <v>10454548.81054</v>
      </c>
      <c r="F23" s="75">
        <f t="shared" si="0"/>
        <v>0.77515992900628405</v>
      </c>
      <c r="G23" s="78">
        <v>354771.01</v>
      </c>
      <c r="H23" s="70">
        <v>4812</v>
      </c>
      <c r="I23" s="38">
        <v>23362</v>
      </c>
      <c r="J23" s="60">
        <v>3390772</v>
      </c>
      <c r="K23" s="14">
        <v>3177781.8558209999</v>
      </c>
      <c r="L23" s="16">
        <v>977903.12649199995</v>
      </c>
      <c r="M23" s="16">
        <v>5370939.9652510006</v>
      </c>
      <c r="N23" s="41">
        <v>927923.86297599971</v>
      </c>
      <c r="O23" s="17">
        <v>553433.78923400003</v>
      </c>
      <c r="P23" s="22">
        <v>98404.172825999995</v>
      </c>
      <c r="Q23" s="19">
        <v>10449922.438961999</v>
      </c>
      <c r="R23" s="3">
        <v>4511.7226270000001</v>
      </c>
      <c r="S23" s="3">
        <v>115.109357</v>
      </c>
      <c r="T23" s="3">
        <v>0</v>
      </c>
      <c r="U23" s="9">
        <v>0</v>
      </c>
      <c r="V23" s="4">
        <v>1121286.5127930001</v>
      </c>
      <c r="W23" s="2">
        <v>1999016.2632569999</v>
      </c>
      <c r="X23" s="2">
        <v>0</v>
      </c>
      <c r="Y23" s="5">
        <v>0</v>
      </c>
      <c r="Z23" s="10">
        <v>604490.03540299996</v>
      </c>
      <c r="AA23" s="79">
        <v>1516303.9315880002</v>
      </c>
      <c r="AB23" s="86">
        <f t="shared" si="1"/>
        <v>2120793.9669909999</v>
      </c>
      <c r="AC23" s="95">
        <v>7089909.65946576</v>
      </c>
      <c r="AD23" s="38">
        <v>2147016.6638819999</v>
      </c>
      <c r="AE23" s="94">
        <f t="shared" si="2"/>
        <v>610716.24446900003</v>
      </c>
      <c r="AF23" s="90">
        <v>1536300.4194129999</v>
      </c>
      <c r="AG23" s="83">
        <f t="shared" si="3"/>
        <v>584493.547578</v>
      </c>
      <c r="AH23" s="59">
        <v>1244271.9668040001</v>
      </c>
      <c r="AI23" s="106">
        <v>0</v>
      </c>
      <c r="AJ23" s="24">
        <v>421512.16814640007</v>
      </c>
      <c r="AK23" s="24">
        <v>1804908.0140834402</v>
      </c>
      <c r="AL23" s="24">
        <v>354847.13230284007</v>
      </c>
      <c r="AM23" s="24">
        <v>0</v>
      </c>
      <c r="AN23" s="24">
        <v>12160.27933884</v>
      </c>
      <c r="AO23" s="24">
        <v>0</v>
      </c>
      <c r="AP23" s="24">
        <f t="shared" si="4"/>
        <v>2171915.4257251201</v>
      </c>
      <c r="AQ23" s="24">
        <v>1564457.4436831202</v>
      </c>
      <c r="AR23" s="24">
        <v>1723491.3644791201</v>
      </c>
      <c r="AS23" s="24">
        <f t="shared" si="5"/>
        <v>3287948.8081622403</v>
      </c>
      <c r="AT23" s="24">
        <v>1258091.0826904802</v>
      </c>
      <c r="AU23" s="24">
        <v>524480.34923244</v>
      </c>
      <c r="AV23" s="24">
        <v>0</v>
      </c>
      <c r="AW23" s="24">
        <v>0</v>
      </c>
      <c r="AX23" s="24">
        <v>2297396.9921698803</v>
      </c>
      <c r="AY23" s="24">
        <v>1.3343637600000002</v>
      </c>
      <c r="AZ23" s="24">
        <v>108116.82365400001</v>
      </c>
      <c r="BA23" s="24">
        <f t="shared" si="6"/>
        <v>4188086.5821105605</v>
      </c>
      <c r="BB23" s="24">
        <v>47952.363261240003</v>
      </c>
      <c r="BC23" s="24">
        <v>54.708914160000006</v>
      </c>
      <c r="BD23" s="24">
        <v>0</v>
      </c>
      <c r="BE23" s="24">
        <v>0</v>
      </c>
      <c r="BF23" s="24">
        <v>484.37404488000004</v>
      </c>
      <c r="BG23" s="24">
        <v>826.19356140000014</v>
      </c>
      <c r="BH23" s="24">
        <v>42.477246360000002</v>
      </c>
      <c r="BI23" s="24">
        <v>335197.51396704005</v>
      </c>
      <c r="BJ23" s="24">
        <v>0</v>
      </c>
      <c r="BK23" s="24">
        <v>0</v>
      </c>
      <c r="BL23" s="24">
        <v>40.475700720000006</v>
      </c>
      <c r="BM23" s="24">
        <v>0</v>
      </c>
      <c r="BN23" s="24">
        <v>42.699640320000007</v>
      </c>
      <c r="BO23" s="24">
        <v>0</v>
      </c>
      <c r="BP23" s="66">
        <f t="shared" si="7"/>
        <v>384640.80633612</v>
      </c>
      <c r="BQ23" s="102">
        <v>-116.873349</v>
      </c>
      <c r="BR23" s="45">
        <v>38.802945000000001</v>
      </c>
    </row>
    <row r="24" spans="1:70" x14ac:dyDescent="0.25">
      <c r="A24" s="6" t="s">
        <v>23</v>
      </c>
      <c r="B24" s="32" t="s">
        <v>25</v>
      </c>
      <c r="C24" s="64" t="s">
        <v>140</v>
      </c>
      <c r="D24" s="66">
        <v>8931056.3245609999</v>
      </c>
      <c r="E24" s="74">
        <v>4800422.2157960003</v>
      </c>
      <c r="F24" s="75">
        <f t="shared" si="0"/>
        <v>0.53749769807122583</v>
      </c>
      <c r="G24" s="34">
        <v>353146</v>
      </c>
      <c r="H24" s="70">
        <v>9524</v>
      </c>
      <c r="I24" s="38">
        <v>7597</v>
      </c>
      <c r="J24" s="60">
        <v>1665021</v>
      </c>
      <c r="K24" s="14">
        <v>1413290.0722040001</v>
      </c>
      <c r="L24" s="16">
        <v>1603396.7851829999</v>
      </c>
      <c r="M24" s="16">
        <v>1513119.5948069999</v>
      </c>
      <c r="N24" s="41">
        <v>270615.76360200066</v>
      </c>
      <c r="O24" s="17">
        <v>495938.58154500002</v>
      </c>
      <c r="P24" s="22">
        <v>260547.99933600001</v>
      </c>
      <c r="Q24" s="19">
        <v>3720.689476</v>
      </c>
      <c r="R24" s="3">
        <v>4795771.4170909999</v>
      </c>
      <c r="S24" s="3">
        <v>930.02160800000001</v>
      </c>
      <c r="T24" s="3">
        <v>0</v>
      </c>
      <c r="U24" s="9">
        <v>0</v>
      </c>
      <c r="V24" s="4">
        <v>264177.65334299998</v>
      </c>
      <c r="W24" s="2">
        <v>311049.21127500001</v>
      </c>
      <c r="X24" s="2">
        <v>0</v>
      </c>
      <c r="Y24" s="5">
        <v>0</v>
      </c>
      <c r="Z24" s="10">
        <v>166039.678636</v>
      </c>
      <c r="AA24" s="79">
        <v>209020.89982999998</v>
      </c>
      <c r="AB24" s="86">
        <f t="shared" si="1"/>
        <v>375060.57846599998</v>
      </c>
      <c r="AC24" s="95">
        <v>2929347.2210266804</v>
      </c>
      <c r="AD24" s="38">
        <v>784280.87163399998</v>
      </c>
      <c r="AE24" s="94">
        <f t="shared" si="2"/>
        <v>568584.44799800008</v>
      </c>
      <c r="AF24" s="90">
        <v>215696.42363599996</v>
      </c>
      <c r="AG24" s="83">
        <f t="shared" si="3"/>
        <v>159364.15483000001</v>
      </c>
      <c r="AH24" s="59">
        <v>498535.42507092003</v>
      </c>
      <c r="AI24" s="106">
        <v>0</v>
      </c>
      <c r="AJ24" s="24">
        <v>283252.06715400005</v>
      </c>
      <c r="AK24" s="24">
        <v>559473.81644448009</v>
      </c>
      <c r="AL24" s="24">
        <v>261666.06460848002</v>
      </c>
      <c r="AM24" s="24">
        <v>0</v>
      </c>
      <c r="AN24" s="24">
        <v>2295.1056672000004</v>
      </c>
      <c r="AO24" s="24">
        <v>0</v>
      </c>
      <c r="AP24" s="24">
        <f t="shared" si="4"/>
        <v>823434.98672016023</v>
      </c>
      <c r="AQ24" s="24">
        <v>1102074.3807498</v>
      </c>
      <c r="AR24" s="24">
        <v>1100295.8962516801</v>
      </c>
      <c r="AS24" s="24">
        <f t="shared" si="5"/>
        <v>2202370.2770014801</v>
      </c>
      <c r="AT24" s="24">
        <v>495616.28195196006</v>
      </c>
      <c r="AU24" s="24">
        <v>204816.38618952001</v>
      </c>
      <c r="AV24" s="24">
        <v>0</v>
      </c>
      <c r="AW24" s="24">
        <v>5009.2015550400001</v>
      </c>
      <c r="AX24" s="24">
        <v>598128.33302604011</v>
      </c>
      <c r="AY24" s="24">
        <v>0</v>
      </c>
      <c r="AZ24" s="24">
        <v>39404.651408640006</v>
      </c>
      <c r="BA24" s="24">
        <f t="shared" si="6"/>
        <v>1342974.8541312001</v>
      </c>
      <c r="BB24" s="24">
        <v>6757.4404746000009</v>
      </c>
      <c r="BC24" s="24">
        <v>55.376096040000007</v>
      </c>
      <c r="BD24" s="24">
        <v>0</v>
      </c>
      <c r="BE24" s="24">
        <v>0</v>
      </c>
      <c r="BF24" s="24">
        <v>14142.476704320001</v>
      </c>
      <c r="BG24" s="24">
        <v>87.178432320000013</v>
      </c>
      <c r="BH24" s="24">
        <v>131.2124364</v>
      </c>
      <c r="BI24" s="24">
        <v>103469.01228396001</v>
      </c>
      <c r="BJ24" s="24">
        <v>161.01322704</v>
      </c>
      <c r="BK24" s="24">
        <v>788.38658820000012</v>
      </c>
      <c r="BL24" s="24">
        <v>2594.4479373600002</v>
      </c>
      <c r="BM24" s="24">
        <v>129.87807264000003</v>
      </c>
      <c r="BN24" s="24">
        <v>494.82656100000003</v>
      </c>
      <c r="BO24" s="24">
        <v>19594.464633720003</v>
      </c>
      <c r="BP24" s="66">
        <f t="shared" si="7"/>
        <v>148405.71344760002</v>
      </c>
      <c r="BQ24" s="102">
        <v>-118.78814300000001</v>
      </c>
      <c r="BR24" s="45">
        <v>39.183466000000003</v>
      </c>
    </row>
    <row r="25" spans="1:70" x14ac:dyDescent="0.25">
      <c r="A25" s="6" t="s">
        <v>23</v>
      </c>
      <c r="B25" s="32" t="s">
        <v>26</v>
      </c>
      <c r="C25" s="64" t="s">
        <v>141</v>
      </c>
      <c r="D25" s="66">
        <v>12223321.274307</v>
      </c>
      <c r="E25" s="74">
        <v>7440518.7679829998</v>
      </c>
      <c r="F25" s="75">
        <f t="shared" si="0"/>
        <v>0.60871498024213055</v>
      </c>
      <c r="G25" s="34">
        <v>303970</v>
      </c>
      <c r="H25" s="70">
        <v>9658</v>
      </c>
      <c r="I25" s="38">
        <v>22815</v>
      </c>
      <c r="J25" s="60">
        <v>980300</v>
      </c>
      <c r="K25" s="14">
        <v>6148520.7963159997</v>
      </c>
      <c r="L25" s="16">
        <v>884800.33459799993</v>
      </c>
      <c r="M25" s="16">
        <v>343240.65576300002</v>
      </c>
      <c r="N25" s="41">
        <v>63956.981305999681</v>
      </c>
      <c r="O25" s="17">
        <v>500599.65234799997</v>
      </c>
      <c r="P25" s="22">
        <v>402780.54459499998</v>
      </c>
      <c r="Q25" s="19">
        <v>7439303.6065880004</v>
      </c>
      <c r="R25" s="3">
        <v>1222.291371</v>
      </c>
      <c r="S25" s="3">
        <v>0</v>
      </c>
      <c r="T25" s="3">
        <v>0</v>
      </c>
      <c r="U25" s="9">
        <v>0</v>
      </c>
      <c r="V25" s="4">
        <v>1366954.3106450001</v>
      </c>
      <c r="W25" s="2">
        <v>3849722.1718259999</v>
      </c>
      <c r="X25" s="2">
        <v>0</v>
      </c>
      <c r="Y25" s="5">
        <v>0</v>
      </c>
      <c r="Z25" s="10">
        <v>1222653.692581</v>
      </c>
      <c r="AA25" s="79">
        <v>3728067.3228369998</v>
      </c>
      <c r="AB25" s="86">
        <f t="shared" si="1"/>
        <v>4950721.0154179996</v>
      </c>
      <c r="AC25" s="95">
        <v>5038625.3879178008</v>
      </c>
      <c r="AD25" s="38">
        <v>4352768.4585409993</v>
      </c>
      <c r="AE25" s="94">
        <f t="shared" si="2"/>
        <v>670418.11673699878</v>
      </c>
      <c r="AF25" s="90">
        <v>3682350.3418040005</v>
      </c>
      <c r="AG25" s="83">
        <f t="shared" si="3"/>
        <v>1268370.673613999</v>
      </c>
      <c r="AH25" s="59">
        <v>731503.99547496007</v>
      </c>
      <c r="AI25" s="106">
        <v>0</v>
      </c>
      <c r="AJ25" s="24">
        <v>67322.877177240007</v>
      </c>
      <c r="AK25" s="24">
        <v>480815.96391396003</v>
      </c>
      <c r="AL25" s="24">
        <v>1695701.0152375202</v>
      </c>
      <c r="AM25" s="24">
        <v>0</v>
      </c>
      <c r="AN25" s="24">
        <v>6316.8780398400004</v>
      </c>
      <c r="AO25" s="24">
        <v>99.41010012000001</v>
      </c>
      <c r="AP25" s="24">
        <f t="shared" si="4"/>
        <v>2182933.2672914406</v>
      </c>
      <c r="AQ25" s="24">
        <v>533708.58660264011</v>
      </c>
      <c r="AR25" s="24">
        <v>1435035.2786611202</v>
      </c>
      <c r="AS25" s="24">
        <f t="shared" si="5"/>
        <v>1968743.8652637603</v>
      </c>
      <c r="AT25" s="24">
        <v>751204.31963364012</v>
      </c>
      <c r="AU25" s="24">
        <v>647087.02895628009</v>
      </c>
      <c r="AV25" s="24">
        <v>11.342091960000001</v>
      </c>
      <c r="AW25" s="24">
        <v>0</v>
      </c>
      <c r="AX25" s="24">
        <v>1567209.7913320803</v>
      </c>
      <c r="AY25" s="24">
        <v>31.579942320000004</v>
      </c>
      <c r="AZ25" s="24">
        <v>161455.79102040001</v>
      </c>
      <c r="BA25" s="24">
        <f t="shared" si="6"/>
        <v>3126999.8529766803</v>
      </c>
      <c r="BB25" s="24">
        <v>14961.553659000001</v>
      </c>
      <c r="BC25" s="24">
        <v>27.799245000000003</v>
      </c>
      <c r="BD25" s="24">
        <v>0</v>
      </c>
      <c r="BE25" s="24">
        <v>0</v>
      </c>
      <c r="BF25" s="24">
        <v>3596.5551211200004</v>
      </c>
      <c r="BG25" s="24">
        <v>1220.4980524800001</v>
      </c>
      <c r="BH25" s="24">
        <v>73.834794720000005</v>
      </c>
      <c r="BI25" s="24">
        <v>74702.798345880001</v>
      </c>
      <c r="BJ25" s="24">
        <v>0</v>
      </c>
      <c r="BK25" s="24">
        <v>0</v>
      </c>
      <c r="BL25" s="24">
        <v>5.5598490000000007</v>
      </c>
      <c r="BM25" s="24">
        <v>0</v>
      </c>
      <c r="BN25" s="24">
        <v>65.38382424000001</v>
      </c>
      <c r="BO25" s="24">
        <v>0</v>
      </c>
      <c r="BP25" s="66">
        <f t="shared" si="7"/>
        <v>94653.982891439999</v>
      </c>
      <c r="BQ25" s="102">
        <v>-115.472342</v>
      </c>
      <c r="BR25" s="45">
        <v>41.081173</v>
      </c>
    </row>
    <row r="26" spans="1:70" x14ac:dyDescent="0.25">
      <c r="A26" s="6" t="s">
        <v>23</v>
      </c>
      <c r="B26" s="32" t="s">
        <v>27</v>
      </c>
      <c r="C26" s="64" t="s">
        <v>142</v>
      </c>
      <c r="D26" s="66">
        <v>12875443.554726999</v>
      </c>
      <c r="E26" s="74">
        <v>11441499.945852</v>
      </c>
      <c r="F26" s="75">
        <f t="shared" si="0"/>
        <v>0.88862957592256686</v>
      </c>
      <c r="G26" s="34">
        <v>724002</v>
      </c>
      <c r="H26" s="70">
        <v>32394</v>
      </c>
      <c r="I26" s="38">
        <v>16620</v>
      </c>
      <c r="J26" s="60">
        <v>3385750</v>
      </c>
      <c r="K26" s="14">
        <v>6817107.0388249997</v>
      </c>
      <c r="L26" s="16">
        <v>3626938.0071280003</v>
      </c>
      <c r="M26" s="16">
        <v>796712.37021799991</v>
      </c>
      <c r="N26" s="41">
        <v>200742.52968100086</v>
      </c>
      <c r="O26" s="17">
        <v>620412.97058900003</v>
      </c>
      <c r="P26" s="22">
        <v>303190.99488700001</v>
      </c>
      <c r="Q26" s="19">
        <v>11440612.445939999</v>
      </c>
      <c r="R26" s="3">
        <v>880.680204</v>
      </c>
      <c r="S26" s="3">
        <v>0</v>
      </c>
      <c r="T26" s="3">
        <v>0</v>
      </c>
      <c r="U26" s="9">
        <v>0</v>
      </c>
      <c r="V26" s="4">
        <v>1184486.952611</v>
      </c>
      <c r="W26" s="2">
        <v>1914510.0742790001</v>
      </c>
      <c r="X26" s="2">
        <v>0</v>
      </c>
      <c r="Y26" s="5">
        <v>0</v>
      </c>
      <c r="Z26" s="10">
        <v>588261.71616499999</v>
      </c>
      <c r="AA26" s="79">
        <v>1182660.056052</v>
      </c>
      <c r="AB26" s="86">
        <f t="shared" si="1"/>
        <v>1770921.7722169999</v>
      </c>
      <c r="AC26" s="95">
        <v>6182546.5281510008</v>
      </c>
      <c r="AD26" s="38">
        <v>3800292.2984120003</v>
      </c>
      <c r="AE26" s="94">
        <f t="shared" si="2"/>
        <v>2531286.8100330005</v>
      </c>
      <c r="AF26" s="90">
        <v>1269005.4883789998</v>
      </c>
      <c r="AG26" s="83">
        <f t="shared" si="3"/>
        <v>501916.28383800015</v>
      </c>
      <c r="AH26" s="59">
        <v>3108113.4907116005</v>
      </c>
      <c r="AI26" s="106">
        <v>0</v>
      </c>
      <c r="AJ26" s="24">
        <v>211481.31077676002</v>
      </c>
      <c r="AK26" s="24">
        <v>1096246.32463404</v>
      </c>
      <c r="AL26" s="24">
        <v>397786.95809964003</v>
      </c>
      <c r="AM26" s="24">
        <v>0</v>
      </c>
      <c r="AN26" s="24">
        <v>1058.8176435600001</v>
      </c>
      <c r="AO26" s="24">
        <v>0</v>
      </c>
      <c r="AP26" s="24">
        <f t="shared" si="4"/>
        <v>1495092.10037724</v>
      </c>
      <c r="AQ26" s="24">
        <v>1025265.0668148001</v>
      </c>
      <c r="AR26" s="24">
        <v>2024313.8888368802</v>
      </c>
      <c r="AS26" s="24">
        <f t="shared" si="5"/>
        <v>3049578.9556516805</v>
      </c>
      <c r="AT26" s="24">
        <v>2134031.2818210004</v>
      </c>
      <c r="AU26" s="24">
        <v>939178.1440504801</v>
      </c>
      <c r="AV26" s="24">
        <v>0</v>
      </c>
      <c r="AW26" s="24">
        <v>0</v>
      </c>
      <c r="AX26" s="24">
        <v>2959827.4252144801</v>
      </c>
      <c r="AY26" s="24">
        <v>4475.9008389600003</v>
      </c>
      <c r="AZ26" s="24">
        <v>168118.26927408003</v>
      </c>
      <c r="BA26" s="24">
        <f t="shared" si="6"/>
        <v>6205631.021199001</v>
      </c>
      <c r="BB26" s="24">
        <v>83055.470695560012</v>
      </c>
      <c r="BC26" s="24">
        <v>257.53220568</v>
      </c>
      <c r="BD26" s="24">
        <v>0</v>
      </c>
      <c r="BE26" s="24">
        <v>0</v>
      </c>
      <c r="BF26" s="24">
        <v>24377.269137480002</v>
      </c>
      <c r="BG26" s="24">
        <v>9238.6898863200004</v>
      </c>
      <c r="BH26" s="24">
        <v>9.5629402800000012</v>
      </c>
      <c r="BI26" s="24">
        <v>362478.13625232002</v>
      </c>
      <c r="BJ26" s="24">
        <v>0</v>
      </c>
      <c r="BK26" s="24">
        <v>4.2254852400000003</v>
      </c>
      <c r="BL26" s="24">
        <v>22.017002040000001</v>
      </c>
      <c r="BM26" s="24">
        <v>0</v>
      </c>
      <c r="BN26" s="24">
        <v>49.371459120000004</v>
      </c>
      <c r="BO26" s="24">
        <v>0</v>
      </c>
      <c r="BP26" s="66">
        <f t="shared" si="7"/>
        <v>479492.27506404003</v>
      </c>
      <c r="BQ26" s="102">
        <v>-114.90749700000001</v>
      </c>
      <c r="BR26" s="45">
        <v>38.601232000000003</v>
      </c>
    </row>
    <row r="27" spans="1:70" x14ac:dyDescent="0.25">
      <c r="A27" s="6" t="s">
        <v>23</v>
      </c>
      <c r="B27" s="32" t="s">
        <v>28</v>
      </c>
      <c r="C27" s="64" t="s">
        <v>143</v>
      </c>
      <c r="D27" s="66">
        <v>9910185.539105</v>
      </c>
      <c r="E27" s="74">
        <v>3359274.9882660001</v>
      </c>
      <c r="F27" s="75">
        <f t="shared" si="0"/>
        <v>0.33897195718591761</v>
      </c>
      <c r="G27" s="34">
        <v>401484.79999999999</v>
      </c>
      <c r="H27" s="70">
        <v>60</v>
      </c>
      <c r="I27" s="38">
        <v>4986</v>
      </c>
      <c r="J27" s="60">
        <v>966839</v>
      </c>
      <c r="K27" s="14">
        <v>868776.53555599996</v>
      </c>
      <c r="L27" s="16">
        <v>1215214.2259450001</v>
      </c>
      <c r="M27" s="16">
        <v>580780.06431000005</v>
      </c>
      <c r="N27" s="41">
        <v>694504.16245499998</v>
      </c>
      <c r="O27" s="17">
        <v>555310.19696099998</v>
      </c>
      <c r="P27" s="22">
        <v>104642.553921</v>
      </c>
      <c r="Q27" s="19">
        <v>64.036021000000005</v>
      </c>
      <c r="R27" s="3">
        <v>3359212.7616909998</v>
      </c>
      <c r="S27" s="3">
        <v>0.120757</v>
      </c>
      <c r="T27" s="3">
        <v>0</v>
      </c>
      <c r="U27" s="9">
        <v>0</v>
      </c>
      <c r="V27" s="4">
        <v>0</v>
      </c>
      <c r="W27" s="2">
        <v>0</v>
      </c>
      <c r="X27" s="2">
        <v>0</v>
      </c>
      <c r="Y27" s="5">
        <v>0</v>
      </c>
      <c r="Z27" s="10">
        <v>0</v>
      </c>
      <c r="AA27" s="79">
        <v>0</v>
      </c>
      <c r="AB27" s="86">
        <f t="shared" si="1"/>
        <v>0</v>
      </c>
      <c r="AC27" s="95">
        <v>1541063.1558488403</v>
      </c>
      <c r="AD27" s="38">
        <v>380427.21468799998</v>
      </c>
      <c r="AE27" s="94">
        <f t="shared" si="2"/>
        <v>380427.21468799998</v>
      </c>
      <c r="AF27" s="89">
        <v>0</v>
      </c>
      <c r="AG27" s="83">
        <f t="shared" si="3"/>
        <v>0</v>
      </c>
      <c r="AH27" s="59">
        <v>19247.307662160001</v>
      </c>
      <c r="AI27" s="106">
        <v>0</v>
      </c>
      <c r="AJ27" s="24">
        <v>673684.67939040007</v>
      </c>
      <c r="AK27" s="24">
        <v>127381.92283296002</v>
      </c>
      <c r="AL27" s="24">
        <v>838378.97125632013</v>
      </c>
      <c r="AM27" s="24">
        <v>0</v>
      </c>
      <c r="AN27" s="24">
        <v>0</v>
      </c>
      <c r="AO27" s="24">
        <v>0</v>
      </c>
      <c r="AP27" s="24">
        <f t="shared" si="4"/>
        <v>965760.89408928016</v>
      </c>
      <c r="AQ27" s="24">
        <v>14146.257401640001</v>
      </c>
      <c r="AR27" s="24">
        <v>861783.26681880013</v>
      </c>
      <c r="AS27" s="24">
        <f t="shared" si="5"/>
        <v>875929.52422044007</v>
      </c>
      <c r="AT27" s="24">
        <v>1473.3599850000001</v>
      </c>
      <c r="AU27" s="24">
        <v>765932.58202860004</v>
      </c>
      <c r="AV27" s="24">
        <v>0</v>
      </c>
      <c r="AW27" s="24">
        <v>0</v>
      </c>
      <c r="AX27" s="24">
        <v>1039.4693690400002</v>
      </c>
      <c r="AY27" s="24">
        <v>905.14341720000004</v>
      </c>
      <c r="AZ27" s="24">
        <v>2559.7544796000002</v>
      </c>
      <c r="BA27" s="24">
        <f t="shared" si="6"/>
        <v>771910.30927943997</v>
      </c>
      <c r="BB27" s="24">
        <v>65730.314029680012</v>
      </c>
      <c r="BC27" s="24">
        <v>65.606218200000001</v>
      </c>
      <c r="BD27" s="24">
        <v>31.357548360000003</v>
      </c>
      <c r="BE27" s="24">
        <v>0</v>
      </c>
      <c r="BF27" s="24">
        <v>142.77692232000001</v>
      </c>
      <c r="BG27" s="24">
        <v>2.2239396</v>
      </c>
      <c r="BH27" s="24">
        <v>0</v>
      </c>
      <c r="BI27" s="24">
        <v>5887.2129091200004</v>
      </c>
      <c r="BJ27" s="24">
        <v>0</v>
      </c>
      <c r="BK27" s="24">
        <v>2.6687275200000005</v>
      </c>
      <c r="BL27" s="24">
        <v>255.30826608000004</v>
      </c>
      <c r="BM27" s="24">
        <v>0</v>
      </c>
      <c r="BN27" s="24">
        <v>102.96840348000001</v>
      </c>
      <c r="BO27" s="24">
        <v>0</v>
      </c>
      <c r="BP27" s="66">
        <f t="shared" si="7"/>
        <v>72220.436964360008</v>
      </c>
      <c r="BQ27" s="102">
        <v>-115.591435</v>
      </c>
      <c r="BR27" s="45">
        <v>36.652569999999997</v>
      </c>
    </row>
    <row r="28" spans="1:70" x14ac:dyDescent="0.25">
      <c r="A28" s="6" t="s">
        <v>23</v>
      </c>
      <c r="B28" s="32" t="s">
        <v>29</v>
      </c>
      <c r="C28" s="64" t="s">
        <v>144</v>
      </c>
      <c r="D28" s="66">
        <v>11222888.087202</v>
      </c>
      <c r="E28" s="74">
        <v>8448286.2529440001</v>
      </c>
      <c r="F28" s="75">
        <f t="shared" si="0"/>
        <v>0.75277292148871988</v>
      </c>
      <c r="G28" s="34">
        <v>256000</v>
      </c>
      <c r="H28" s="70">
        <v>5742</v>
      </c>
      <c r="I28" s="38">
        <v>10285</v>
      </c>
      <c r="J28" s="60">
        <v>1113626</v>
      </c>
      <c r="K28" s="14">
        <v>6313826.413532</v>
      </c>
      <c r="L28" s="16">
        <v>1333465.5904079999</v>
      </c>
      <c r="M28" s="16">
        <v>83016.723192999998</v>
      </c>
      <c r="N28" s="41">
        <v>717977.5258109998</v>
      </c>
      <c r="O28" s="17">
        <v>630441.968796</v>
      </c>
      <c r="P28" s="22">
        <v>486255.28435500001</v>
      </c>
      <c r="Q28" s="19">
        <v>8252586.1114039999</v>
      </c>
      <c r="R28" s="3">
        <v>193341.594683</v>
      </c>
      <c r="S28" s="3">
        <v>2357.46857</v>
      </c>
      <c r="T28" s="3">
        <v>0</v>
      </c>
      <c r="U28" s="9">
        <v>0</v>
      </c>
      <c r="V28" s="4">
        <v>473896.27353300003</v>
      </c>
      <c r="W28" s="2">
        <v>1636047.3463659999</v>
      </c>
      <c r="X28" s="2">
        <v>0</v>
      </c>
      <c r="Y28" s="5">
        <v>0</v>
      </c>
      <c r="Z28" s="10">
        <v>397924.679343</v>
      </c>
      <c r="AA28" s="79">
        <v>1203309.0489739999</v>
      </c>
      <c r="AB28" s="86">
        <f t="shared" si="1"/>
        <v>1601233.728317</v>
      </c>
      <c r="AC28" s="95">
        <v>4689893.6447270401</v>
      </c>
      <c r="AD28" s="38">
        <v>3950451.9823810002</v>
      </c>
      <c r="AE28" s="94">
        <f t="shared" si="2"/>
        <v>3264700.4079670003</v>
      </c>
      <c r="AF28" s="90">
        <v>685751.57441400015</v>
      </c>
      <c r="AG28" s="83">
        <f t="shared" si="3"/>
        <v>915482.15390299982</v>
      </c>
      <c r="AH28" s="59">
        <v>382373.94470184005</v>
      </c>
      <c r="AI28" s="106">
        <v>0</v>
      </c>
      <c r="AJ28" s="24">
        <v>715933.97194140009</v>
      </c>
      <c r="AK28" s="24">
        <v>698586.79827348003</v>
      </c>
      <c r="AL28" s="24">
        <v>1404264.4055676002</v>
      </c>
      <c r="AM28" s="24">
        <v>0</v>
      </c>
      <c r="AN28" s="24">
        <v>9458.8599067200012</v>
      </c>
      <c r="AO28" s="24">
        <v>406.31376492000004</v>
      </c>
      <c r="AP28" s="24">
        <f t="shared" si="4"/>
        <v>2112716.3775127199</v>
      </c>
      <c r="AQ28" s="24">
        <v>1281336.36657156</v>
      </c>
      <c r="AR28" s="24">
        <v>2268110.3763654004</v>
      </c>
      <c r="AS28" s="24">
        <f t="shared" si="5"/>
        <v>3549446.7429369604</v>
      </c>
      <c r="AT28" s="24">
        <v>206876.19904704002</v>
      </c>
      <c r="AU28" s="24">
        <v>406295.52861528005</v>
      </c>
      <c r="AV28" s="24">
        <v>0</v>
      </c>
      <c r="AW28" s="24">
        <v>0</v>
      </c>
      <c r="AX28" s="24">
        <v>1319280.1120569601</v>
      </c>
      <c r="AY28" s="24">
        <v>0</v>
      </c>
      <c r="AZ28" s="24">
        <v>35461.828891800003</v>
      </c>
      <c r="BA28" s="24">
        <f t="shared" si="6"/>
        <v>1967913.6686110802</v>
      </c>
      <c r="BB28" s="24">
        <v>52346.200728960008</v>
      </c>
      <c r="BC28" s="24">
        <v>62.047914840000004</v>
      </c>
      <c r="BD28" s="24">
        <v>0</v>
      </c>
      <c r="BE28" s="24">
        <v>0</v>
      </c>
      <c r="BF28" s="24">
        <v>75.836340360000008</v>
      </c>
      <c r="BG28" s="24">
        <v>412.98558372000002</v>
      </c>
      <c r="BH28" s="24">
        <v>4.8926671200000005</v>
      </c>
      <c r="BI28" s="24">
        <v>49280.944778280005</v>
      </c>
      <c r="BJ28" s="24">
        <v>0</v>
      </c>
      <c r="BK28" s="24">
        <v>1.7791516800000002</v>
      </c>
      <c r="BL28" s="24">
        <v>0.66718188000000012</v>
      </c>
      <c r="BM28" s="24">
        <v>0</v>
      </c>
      <c r="BN28" s="24">
        <v>5.7822429600000005</v>
      </c>
      <c r="BO28" s="24">
        <v>0</v>
      </c>
      <c r="BP28" s="66">
        <f t="shared" si="7"/>
        <v>102191.13658980002</v>
      </c>
      <c r="BQ28" s="102">
        <v>-118.332545</v>
      </c>
      <c r="BR28" s="45">
        <v>40.932985000000002</v>
      </c>
    </row>
    <row r="29" spans="1:70" x14ac:dyDescent="0.25">
      <c r="A29" s="6" t="s">
        <v>30</v>
      </c>
      <c r="B29" s="32" t="s">
        <v>31</v>
      </c>
      <c r="C29" s="64" t="s">
        <v>145</v>
      </c>
      <c r="D29" s="66">
        <v>18130812.382796999</v>
      </c>
      <c r="E29" s="74">
        <v>2498639.7557899999</v>
      </c>
      <c r="F29" s="75">
        <f t="shared" si="0"/>
        <v>0.13781179260123921</v>
      </c>
      <c r="G29" s="34">
        <v>350500</v>
      </c>
      <c r="H29" s="70">
        <v>82323</v>
      </c>
      <c r="I29" s="38">
        <v>13573</v>
      </c>
      <c r="J29" s="60">
        <v>4738090</v>
      </c>
      <c r="K29" s="14">
        <v>313208.65276500001</v>
      </c>
      <c r="L29" s="16">
        <v>1381543.572933</v>
      </c>
      <c r="M29" s="16">
        <v>765164.98611900001</v>
      </c>
      <c r="N29" s="41">
        <v>38722.543972999789</v>
      </c>
      <c r="O29" s="17">
        <v>446205.64622200001</v>
      </c>
      <c r="P29" s="22">
        <v>35430.792889999997</v>
      </c>
      <c r="Q29" s="19">
        <v>473232.44619799999</v>
      </c>
      <c r="R29" s="3">
        <v>1814553.7029210001</v>
      </c>
      <c r="S29" s="3">
        <v>210853.60651099999</v>
      </c>
      <c r="T29" s="3">
        <v>0</v>
      </c>
      <c r="U29" s="9">
        <v>0</v>
      </c>
      <c r="V29" s="4">
        <v>0</v>
      </c>
      <c r="W29" s="2">
        <v>0</v>
      </c>
      <c r="X29" s="2">
        <v>0</v>
      </c>
      <c r="Y29" s="5">
        <v>0</v>
      </c>
      <c r="Z29" s="10">
        <v>0</v>
      </c>
      <c r="AA29" s="79">
        <v>0</v>
      </c>
      <c r="AB29" s="86">
        <f t="shared" si="1"/>
        <v>0</v>
      </c>
      <c r="AC29" s="95">
        <v>785404.50759036012</v>
      </c>
      <c r="AD29" s="38">
        <v>39089.522422000002</v>
      </c>
      <c r="AE29" s="94">
        <f t="shared" si="2"/>
        <v>39089.522422000002</v>
      </c>
      <c r="AF29" s="89">
        <v>0</v>
      </c>
      <c r="AG29" s="83">
        <f t="shared" si="3"/>
        <v>0</v>
      </c>
      <c r="AH29" s="59">
        <v>637101.31775832002</v>
      </c>
      <c r="AI29" s="106">
        <v>0</v>
      </c>
      <c r="AJ29" s="110">
        <v>42850.423424880006</v>
      </c>
      <c r="AK29" s="110">
        <v>307955.58823080006</v>
      </c>
      <c r="AL29" s="110">
        <v>656017.03602612007</v>
      </c>
      <c r="AM29" s="110">
        <v>3.3359094000000002</v>
      </c>
      <c r="AN29" s="110">
        <v>0</v>
      </c>
      <c r="AO29" s="110">
        <v>0</v>
      </c>
      <c r="AP29" s="110">
        <f>SUM(AK29:AO29)</f>
        <v>963975.96016632009</v>
      </c>
      <c r="AQ29" s="110">
        <v>384587.43178572005</v>
      </c>
      <c r="AR29" s="110">
        <v>537823.98683244002</v>
      </c>
      <c r="AS29" s="110">
        <f>SUM(AQ29:AR29)</f>
        <v>922411.41861816007</v>
      </c>
      <c r="AT29" s="110">
        <v>501652.72120824008</v>
      </c>
      <c r="AU29" s="110">
        <v>21097.180621440002</v>
      </c>
      <c r="AV29" s="110">
        <v>0</v>
      </c>
      <c r="AW29" s="110">
        <v>0</v>
      </c>
      <c r="AX29" s="110">
        <v>190.59162372000003</v>
      </c>
      <c r="AY29" s="110">
        <v>0</v>
      </c>
      <c r="AZ29" s="110">
        <v>2263.3033309200005</v>
      </c>
      <c r="BA29" s="110">
        <f>SUM(AT29:AZ29)</f>
        <v>525203.79678432015</v>
      </c>
      <c r="BB29" s="110">
        <v>13555.579043880001</v>
      </c>
      <c r="BC29" s="110">
        <v>6.6718188000000005</v>
      </c>
      <c r="BD29" s="110">
        <v>0</v>
      </c>
      <c r="BE29" s="110">
        <v>0</v>
      </c>
      <c r="BF29" s="110">
        <v>66.051006119999997</v>
      </c>
      <c r="BG29" s="110">
        <v>28.688820840000002</v>
      </c>
      <c r="BH29" s="110">
        <v>5.1150610800000003</v>
      </c>
      <c r="BI29" s="110">
        <v>13952.107474560002</v>
      </c>
      <c r="BJ29" s="110">
        <v>0</v>
      </c>
      <c r="BK29" s="110">
        <v>1110.6354362400002</v>
      </c>
      <c r="BL29" s="110">
        <v>363.61412460000003</v>
      </c>
      <c r="BM29" s="110">
        <v>0</v>
      </c>
      <c r="BN29" s="110">
        <v>15061.630941000001</v>
      </c>
      <c r="BO29" s="110">
        <v>0</v>
      </c>
      <c r="BP29" s="66">
        <f>SUM(BB29:BO29)</f>
        <v>44150.093727120002</v>
      </c>
      <c r="BQ29" s="102">
        <v>-107.385462</v>
      </c>
      <c r="BR29" s="45">
        <v>34.531964000000002</v>
      </c>
    </row>
    <row r="30" spans="1:70" x14ac:dyDescent="0.25">
      <c r="A30" s="6" t="s">
        <v>30</v>
      </c>
      <c r="B30" s="32" t="s">
        <v>74</v>
      </c>
      <c r="C30" s="64" t="s">
        <v>74</v>
      </c>
      <c r="D30" s="66">
        <v>587364.64991699997</v>
      </c>
      <c r="E30" s="74">
        <v>11789.634163999999</v>
      </c>
      <c r="F30" s="75">
        <f t="shared" si="0"/>
        <v>2.0072086676762014E-2</v>
      </c>
      <c r="G30" s="34">
        <v>0</v>
      </c>
      <c r="H30" s="70"/>
      <c r="I30" s="38">
        <v>395</v>
      </c>
      <c r="J30" s="60">
        <v>70000</v>
      </c>
      <c r="K30" s="14">
        <v>11784.07747</v>
      </c>
      <c r="L30" s="16">
        <v>0</v>
      </c>
      <c r="M30" s="16">
        <v>0</v>
      </c>
      <c r="N30" s="41">
        <v>5.55669399999897</v>
      </c>
      <c r="O30" s="17">
        <v>316.17658799999998</v>
      </c>
      <c r="P30" s="22">
        <v>310.61983400000003</v>
      </c>
      <c r="Q30" s="19">
        <v>0</v>
      </c>
      <c r="R30" s="3">
        <v>0</v>
      </c>
      <c r="S30" s="3">
        <v>11789.634163999999</v>
      </c>
      <c r="T30" s="3">
        <v>0</v>
      </c>
      <c r="U30" s="9">
        <v>0</v>
      </c>
      <c r="V30" s="4">
        <v>0</v>
      </c>
      <c r="W30" s="2">
        <v>0</v>
      </c>
      <c r="X30" s="2">
        <v>0</v>
      </c>
      <c r="Y30" s="5">
        <v>0</v>
      </c>
      <c r="Z30" s="10">
        <v>0</v>
      </c>
      <c r="AA30" s="79">
        <v>0</v>
      </c>
      <c r="AB30" s="86">
        <f t="shared" si="1"/>
        <v>0</v>
      </c>
      <c r="AC30" s="95">
        <v>3233.3857844400004</v>
      </c>
      <c r="AD30" s="38">
        <v>3098.5495070000002</v>
      </c>
      <c r="AE30" s="94">
        <f t="shared" si="2"/>
        <v>3098.5495070000002</v>
      </c>
      <c r="AF30" s="89">
        <v>0</v>
      </c>
      <c r="AG30" s="83">
        <f t="shared" si="3"/>
        <v>0</v>
      </c>
      <c r="AH30" s="59">
        <v>0.22239396000000003</v>
      </c>
      <c r="AI30" s="106">
        <v>0</v>
      </c>
      <c r="AJ30" s="110">
        <v>2.4463335600000002</v>
      </c>
      <c r="AK30" s="110">
        <v>1530.7376266800002</v>
      </c>
      <c r="AL30" s="110">
        <v>6589.088246880001</v>
      </c>
      <c r="AM30" s="110">
        <v>0</v>
      </c>
      <c r="AN30" s="110">
        <v>1110.6354362400002</v>
      </c>
      <c r="AO30" s="110">
        <v>0</v>
      </c>
      <c r="AP30" s="110">
        <f t="shared" ref="AP30:AP34" si="12">SUM(AK30:AO30)</f>
        <v>9230.4613098000009</v>
      </c>
      <c r="AQ30" s="110">
        <v>109.19543436000001</v>
      </c>
      <c r="AR30" s="110">
        <v>2448.5574996</v>
      </c>
      <c r="AS30" s="110">
        <f t="shared" ref="AS30:AS34" si="13">SUM(AQ30:AR30)</f>
        <v>2557.7529339600001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0.44478792000000006</v>
      </c>
      <c r="BA30" s="110">
        <f t="shared" ref="BA30:BA34" si="14">SUM(AT30:AZ30)</f>
        <v>0.44478792000000006</v>
      </c>
      <c r="BB30" s="110">
        <v>0.22239396000000003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1">
        <f t="shared" ref="BP30:BP34" si="15">SUM(BB30:BO30)</f>
        <v>0.22239396000000003</v>
      </c>
      <c r="BQ30" s="102">
        <v>-101.890503</v>
      </c>
      <c r="BR30" s="45">
        <v>35.404389000000002</v>
      </c>
    </row>
    <row r="31" spans="1:70" x14ac:dyDescent="0.25">
      <c r="A31" s="6" t="s">
        <v>30</v>
      </c>
      <c r="B31" s="32" t="s">
        <v>32</v>
      </c>
      <c r="C31" s="64" t="s">
        <v>146</v>
      </c>
      <c r="D31" s="66">
        <v>23347917.663327001</v>
      </c>
      <c r="E31" s="74">
        <v>2015687.8223870001</v>
      </c>
      <c r="F31" s="75">
        <f t="shared" si="0"/>
        <v>8.6332659359728586E-2</v>
      </c>
      <c r="G31" s="34">
        <v>412500</v>
      </c>
      <c r="H31" s="70">
        <v>42314</v>
      </c>
      <c r="I31" s="38">
        <v>11321</v>
      </c>
      <c r="J31" s="60">
        <v>4608991</v>
      </c>
      <c r="K31" s="14">
        <v>183317.278976</v>
      </c>
      <c r="L31" s="16">
        <v>515626.87638100004</v>
      </c>
      <c r="M31" s="16">
        <v>1255887.9694419999</v>
      </c>
      <c r="N31" s="41">
        <v>60855.697587999981</v>
      </c>
      <c r="O31" s="17">
        <v>789717.44350399997</v>
      </c>
      <c r="P31" s="22">
        <v>90545.583763999995</v>
      </c>
      <c r="Q31" s="19">
        <v>610462.79471399996</v>
      </c>
      <c r="R31" s="3">
        <v>574591.11692399997</v>
      </c>
      <c r="S31" s="3">
        <v>830590.35517300002</v>
      </c>
      <c r="T31" s="3">
        <v>43.552985999999997</v>
      </c>
      <c r="U31" s="9">
        <v>0</v>
      </c>
      <c r="V31" s="4">
        <v>0</v>
      </c>
      <c r="W31" s="2">
        <v>0</v>
      </c>
      <c r="X31" s="2">
        <v>0</v>
      </c>
      <c r="Y31" s="5">
        <v>0</v>
      </c>
      <c r="Z31" s="10">
        <v>0</v>
      </c>
      <c r="AA31" s="79">
        <v>0</v>
      </c>
      <c r="AB31" s="86">
        <f t="shared" si="1"/>
        <v>0</v>
      </c>
      <c r="AC31" s="95">
        <v>380677.96836288006</v>
      </c>
      <c r="AD31" s="38">
        <v>28284.677715999998</v>
      </c>
      <c r="AE31" s="94">
        <f t="shared" si="2"/>
        <v>28284.677715999998</v>
      </c>
      <c r="AF31" s="89">
        <v>0</v>
      </c>
      <c r="AG31" s="83">
        <f t="shared" si="3"/>
        <v>0</v>
      </c>
      <c r="AH31" s="59">
        <v>490349.77058520005</v>
      </c>
      <c r="AI31" s="106">
        <v>0</v>
      </c>
      <c r="AJ31" s="110">
        <v>67139.846948160004</v>
      </c>
      <c r="AK31" s="110">
        <v>521080.83515988005</v>
      </c>
      <c r="AL31" s="110">
        <v>219678.08496048002</v>
      </c>
      <c r="AM31" s="110">
        <v>1.3343637600000002</v>
      </c>
      <c r="AN31" s="110">
        <v>0</v>
      </c>
      <c r="AO31" s="110">
        <v>0</v>
      </c>
      <c r="AP31" s="110">
        <f t="shared" si="12"/>
        <v>740760.25448412006</v>
      </c>
      <c r="AQ31" s="110">
        <v>191487.64898484002</v>
      </c>
      <c r="AR31" s="110">
        <v>212395.79474028002</v>
      </c>
      <c r="AS31" s="110">
        <f t="shared" si="13"/>
        <v>403883.44372512004</v>
      </c>
      <c r="AT31" s="110">
        <v>653769.52266636002</v>
      </c>
      <c r="AU31" s="110">
        <v>11637.431138880002</v>
      </c>
      <c r="AV31" s="110">
        <v>0</v>
      </c>
      <c r="AW31" s="110">
        <v>0</v>
      </c>
      <c r="AX31" s="110">
        <v>611.36099604000003</v>
      </c>
      <c r="AY31" s="110">
        <v>0</v>
      </c>
      <c r="AZ31" s="110">
        <v>34088.546188800006</v>
      </c>
      <c r="BA31" s="110">
        <f t="shared" si="14"/>
        <v>700106.86099008005</v>
      </c>
      <c r="BB31" s="110">
        <v>63221.265372960006</v>
      </c>
      <c r="BC31" s="110">
        <v>0</v>
      </c>
      <c r="BD31" s="110">
        <v>0</v>
      </c>
      <c r="BE31" s="110">
        <v>0</v>
      </c>
      <c r="BF31" s="110">
        <v>7831.3809074400006</v>
      </c>
      <c r="BG31" s="110">
        <v>224.61789960000002</v>
      </c>
      <c r="BH31" s="110">
        <v>43.144428240000003</v>
      </c>
      <c r="BI31" s="110">
        <v>29862.393766920002</v>
      </c>
      <c r="BJ31" s="110">
        <v>21.349820160000004</v>
      </c>
      <c r="BK31" s="110">
        <v>1.1119698</v>
      </c>
      <c r="BL31" s="110">
        <v>155.45337804000002</v>
      </c>
      <c r="BM31" s="110">
        <v>0</v>
      </c>
      <c r="BN31" s="110">
        <v>2438.7721653600001</v>
      </c>
      <c r="BO31" s="110">
        <v>0</v>
      </c>
      <c r="BP31" s="111">
        <f t="shared" si="15"/>
        <v>103799.48970852001</v>
      </c>
      <c r="BQ31" s="102">
        <v>-105.950785</v>
      </c>
      <c r="BR31" s="45">
        <v>36.177140000000001</v>
      </c>
    </row>
    <row r="32" spans="1:70" x14ac:dyDescent="0.25">
      <c r="A32" s="6" t="s">
        <v>30</v>
      </c>
      <c r="B32" s="32" t="s">
        <v>33</v>
      </c>
      <c r="C32" s="64" t="s">
        <v>147</v>
      </c>
      <c r="D32" s="66">
        <v>16026863.891104</v>
      </c>
      <c r="E32" s="74">
        <v>5371015.0662599998</v>
      </c>
      <c r="F32" s="75">
        <f t="shared" si="0"/>
        <v>0.3351257677580502</v>
      </c>
      <c r="G32" s="34">
        <v>218500</v>
      </c>
      <c r="H32" s="70">
        <v>97017</v>
      </c>
      <c r="I32" s="38">
        <v>23688</v>
      </c>
      <c r="J32" s="60">
        <v>3020466</v>
      </c>
      <c r="K32" s="14">
        <v>694906.11711400002</v>
      </c>
      <c r="L32" s="16">
        <v>2936590.1454800004</v>
      </c>
      <c r="M32" s="16">
        <v>1644822.7580229999</v>
      </c>
      <c r="N32" s="41">
        <v>94696.045642999001</v>
      </c>
      <c r="O32" s="17">
        <v>832669.41364299995</v>
      </c>
      <c r="P32" s="22">
        <v>112873.938932</v>
      </c>
      <c r="Q32" s="19">
        <v>997445.56470700004</v>
      </c>
      <c r="R32" s="3">
        <v>4266159.1740330001</v>
      </c>
      <c r="S32" s="3">
        <v>106019.046951</v>
      </c>
      <c r="T32" s="3">
        <v>0</v>
      </c>
      <c r="U32" s="9">
        <v>995.50949300000002</v>
      </c>
      <c r="V32" s="4">
        <v>0</v>
      </c>
      <c r="W32" s="2">
        <v>0</v>
      </c>
      <c r="X32" s="2">
        <v>0</v>
      </c>
      <c r="Y32" s="5">
        <v>0</v>
      </c>
      <c r="Z32" s="10">
        <v>0</v>
      </c>
      <c r="AA32" s="79">
        <v>0</v>
      </c>
      <c r="AB32" s="86">
        <f t="shared" si="1"/>
        <v>0</v>
      </c>
      <c r="AC32" s="95">
        <v>3438150.5752308005</v>
      </c>
      <c r="AD32" s="38">
        <v>290026.90140799998</v>
      </c>
      <c r="AE32" s="94">
        <f t="shared" si="2"/>
        <v>290026.90140799998</v>
      </c>
      <c r="AF32" s="89">
        <v>0</v>
      </c>
      <c r="AG32" s="83">
        <f t="shared" si="3"/>
        <v>0</v>
      </c>
      <c r="AH32" s="59">
        <v>87148.631529360006</v>
      </c>
      <c r="AI32" s="106">
        <v>0</v>
      </c>
      <c r="AJ32" s="110">
        <v>95824.442302920012</v>
      </c>
      <c r="AK32" s="110">
        <v>990964.13439420005</v>
      </c>
      <c r="AL32" s="110">
        <v>639452.02191552008</v>
      </c>
      <c r="AM32" s="110">
        <v>3784.7004112800005</v>
      </c>
      <c r="AN32" s="110">
        <v>0</v>
      </c>
      <c r="AO32" s="110">
        <v>0</v>
      </c>
      <c r="AP32" s="110">
        <f t="shared" si="12"/>
        <v>1634200.856721</v>
      </c>
      <c r="AQ32" s="110">
        <v>1705739.4338040003</v>
      </c>
      <c r="AR32" s="110">
        <v>525064.57816536003</v>
      </c>
      <c r="AS32" s="110">
        <f t="shared" si="13"/>
        <v>2230804.0119693605</v>
      </c>
      <c r="AT32" s="110">
        <v>1276856.2402473602</v>
      </c>
      <c r="AU32" s="110">
        <v>23037.345528480004</v>
      </c>
      <c r="AV32" s="110">
        <v>0</v>
      </c>
      <c r="AW32" s="110">
        <v>0</v>
      </c>
      <c r="AX32" s="110">
        <v>1154.6694403200001</v>
      </c>
      <c r="AY32" s="110">
        <v>0</v>
      </c>
      <c r="AZ32" s="110">
        <v>14599.941080040002</v>
      </c>
      <c r="BA32" s="110">
        <f t="shared" si="14"/>
        <v>1315648.1962962002</v>
      </c>
      <c r="BB32" s="110">
        <v>4289.0899125600008</v>
      </c>
      <c r="BC32" s="110">
        <v>0</v>
      </c>
      <c r="BD32" s="110">
        <v>0</v>
      </c>
      <c r="BE32" s="110">
        <v>0</v>
      </c>
      <c r="BF32" s="110">
        <v>74.724370560000011</v>
      </c>
      <c r="BG32" s="110">
        <v>81775.148667840011</v>
      </c>
      <c r="BH32" s="110">
        <v>0</v>
      </c>
      <c r="BI32" s="110">
        <v>6846.8428465200004</v>
      </c>
      <c r="BJ32" s="110">
        <v>0</v>
      </c>
      <c r="BK32" s="110">
        <v>37.806973200000002</v>
      </c>
      <c r="BL32" s="110">
        <v>179.47192572000003</v>
      </c>
      <c r="BM32" s="110">
        <v>0</v>
      </c>
      <c r="BN32" s="110">
        <v>1149.1095913200002</v>
      </c>
      <c r="BO32" s="110">
        <v>0</v>
      </c>
      <c r="BP32" s="111">
        <f t="shared" si="15"/>
        <v>94352.194287720005</v>
      </c>
      <c r="BQ32" s="102">
        <v>-107.217696</v>
      </c>
      <c r="BR32" s="45">
        <v>32.534973000000001</v>
      </c>
    </row>
    <row r="33" spans="1:70" x14ac:dyDescent="0.25">
      <c r="A33" s="6" t="s">
        <v>30</v>
      </c>
      <c r="B33" s="32" t="s">
        <v>75</v>
      </c>
      <c r="C33" s="64" t="s">
        <v>75</v>
      </c>
      <c r="D33" s="66">
        <v>266542620.05943599</v>
      </c>
      <c r="E33" s="74">
        <v>333.31732199999999</v>
      </c>
      <c r="F33" s="75">
        <f t="shared" si="0"/>
        <v>1.2505216686384864E-6</v>
      </c>
      <c r="G33" s="34">
        <v>0</v>
      </c>
      <c r="H33" s="70">
        <v>1500</v>
      </c>
      <c r="I33" s="38">
        <v>6500</v>
      </c>
      <c r="J33" s="60">
        <v>90000</v>
      </c>
      <c r="K33" s="13">
        <v>0</v>
      </c>
      <c r="L33" s="16">
        <v>243.38536400000001</v>
      </c>
      <c r="M33" s="16">
        <v>77.637177000000008</v>
      </c>
      <c r="N33" s="41">
        <v>12.294780999999944</v>
      </c>
      <c r="O33" s="17">
        <v>40.948697000000003</v>
      </c>
      <c r="P33" s="21">
        <v>0</v>
      </c>
      <c r="Q33" s="19">
        <v>38.535705999999998</v>
      </c>
      <c r="R33" s="3">
        <v>103.154999</v>
      </c>
      <c r="S33" s="3">
        <v>0</v>
      </c>
      <c r="T33" s="3">
        <v>0</v>
      </c>
      <c r="U33" s="9">
        <v>191.626689</v>
      </c>
      <c r="V33" s="4">
        <v>0</v>
      </c>
      <c r="W33" s="2">
        <v>0</v>
      </c>
      <c r="X33" s="2">
        <v>0</v>
      </c>
      <c r="Y33" s="5">
        <v>0</v>
      </c>
      <c r="Z33" s="10">
        <v>0</v>
      </c>
      <c r="AA33" s="79">
        <v>0</v>
      </c>
      <c r="AB33" s="86">
        <f t="shared" si="1"/>
        <v>0</v>
      </c>
      <c r="AC33" s="95">
        <v>182.58544116000002</v>
      </c>
      <c r="AD33" s="38">
        <v>0</v>
      </c>
      <c r="AE33" s="94">
        <f t="shared" si="2"/>
        <v>0</v>
      </c>
      <c r="AF33" s="89">
        <v>0</v>
      </c>
      <c r="AG33" s="83">
        <f t="shared" si="3"/>
        <v>0</v>
      </c>
      <c r="AH33" s="99" t="s">
        <v>114</v>
      </c>
      <c r="AI33" s="106">
        <v>1.5567577200000002</v>
      </c>
      <c r="AJ33" s="110">
        <v>12.898849680000001</v>
      </c>
      <c r="AK33" s="110">
        <v>63.604672560000004</v>
      </c>
      <c r="AL33" s="110">
        <v>11.342091960000001</v>
      </c>
      <c r="AM33" s="110">
        <v>11.119698000000001</v>
      </c>
      <c r="AN33" s="110">
        <v>0.44478792000000006</v>
      </c>
      <c r="AO33" s="110">
        <v>0</v>
      </c>
      <c r="AP33" s="110">
        <f t="shared" si="12"/>
        <v>86.511250439999998</v>
      </c>
      <c r="AQ33" s="110">
        <v>130.32286056000001</v>
      </c>
      <c r="AR33" s="110">
        <v>44.034004080000003</v>
      </c>
      <c r="AS33" s="110">
        <f t="shared" si="13"/>
        <v>174.35686464000003</v>
      </c>
      <c r="AT33" s="110">
        <v>48.704277240000003</v>
      </c>
      <c r="AU33" s="110">
        <v>0</v>
      </c>
      <c r="AV33" s="110">
        <v>0</v>
      </c>
      <c r="AW33" s="110">
        <v>0</v>
      </c>
      <c r="AX33" s="110">
        <v>0.44478792000000006</v>
      </c>
      <c r="AY33" s="110">
        <v>0</v>
      </c>
      <c r="AZ33" s="110">
        <v>0</v>
      </c>
      <c r="BA33" s="110">
        <f t="shared" si="14"/>
        <v>49.149065160000006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15.789971160000002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1">
        <f t="shared" si="15"/>
        <v>15.789971160000002</v>
      </c>
      <c r="BQ33" s="102">
        <v>-98.827624999999998</v>
      </c>
      <c r="BR33" s="45">
        <v>33.647922999999999</v>
      </c>
    </row>
    <row r="34" spans="1:70" x14ac:dyDescent="0.25">
      <c r="A34" s="6" t="s">
        <v>30</v>
      </c>
      <c r="B34" s="32" t="s">
        <v>34</v>
      </c>
      <c r="C34" s="64" t="s">
        <v>148</v>
      </c>
      <c r="D34" s="66">
        <v>20243906.580802999</v>
      </c>
      <c r="E34" s="74">
        <v>3588182.319844</v>
      </c>
      <c r="F34" s="75">
        <f t="shared" ref="F34:F51" si="16">E34/D34</f>
        <v>0.1772475241140769</v>
      </c>
      <c r="G34" s="34">
        <v>414500</v>
      </c>
      <c r="H34" s="70">
        <v>88204</v>
      </c>
      <c r="I34" s="38">
        <v>57059</v>
      </c>
      <c r="J34" s="60">
        <v>5391358</v>
      </c>
      <c r="K34" s="14">
        <v>1843782.3188510002</v>
      </c>
      <c r="L34" s="16">
        <v>1610317.9222900001</v>
      </c>
      <c r="M34" s="16">
        <v>75695.520844999992</v>
      </c>
      <c r="N34" s="41">
        <v>58386.557857999578</v>
      </c>
      <c r="O34" s="17">
        <v>484383.23245900002</v>
      </c>
      <c r="P34" s="22">
        <v>322933.65473299997</v>
      </c>
      <c r="Q34" s="19">
        <v>3577037.746148</v>
      </c>
      <c r="R34" s="3">
        <v>4.8670730000000004</v>
      </c>
      <c r="S34" s="3">
        <v>8390.0774000000001</v>
      </c>
      <c r="T34" s="3">
        <v>0</v>
      </c>
      <c r="U34" s="9">
        <v>2749.629171</v>
      </c>
      <c r="V34" s="4">
        <v>0</v>
      </c>
      <c r="W34" s="2">
        <v>0</v>
      </c>
      <c r="X34" s="2">
        <v>0</v>
      </c>
      <c r="Y34" s="5">
        <v>0</v>
      </c>
      <c r="Z34" s="10">
        <v>0</v>
      </c>
      <c r="AA34" s="79">
        <v>0</v>
      </c>
      <c r="AB34" s="86">
        <f t="shared" si="1"/>
        <v>0</v>
      </c>
      <c r="AC34" s="95">
        <v>2045360.3636354401</v>
      </c>
      <c r="AD34" s="38">
        <v>939454.48357499996</v>
      </c>
      <c r="AE34" s="94">
        <f t="shared" si="2"/>
        <v>939454.48357499996</v>
      </c>
      <c r="AF34" s="89">
        <v>0</v>
      </c>
      <c r="AG34" s="83">
        <f t="shared" si="3"/>
        <v>0</v>
      </c>
      <c r="AH34" s="59">
        <v>7370.5806223200007</v>
      </c>
      <c r="AI34" s="106">
        <v>0</v>
      </c>
      <c r="AJ34" s="110">
        <v>62870.327704080009</v>
      </c>
      <c r="AK34" s="110">
        <v>590616.08745120012</v>
      </c>
      <c r="AL34" s="110">
        <v>1112834.6901104401</v>
      </c>
      <c r="AM34" s="110">
        <v>245326.55797332001</v>
      </c>
      <c r="AN34" s="110">
        <v>0.22239396000000003</v>
      </c>
      <c r="AO34" s="110">
        <v>0</v>
      </c>
      <c r="AP34" s="110">
        <f t="shared" si="12"/>
        <v>1948777.5579289205</v>
      </c>
      <c r="AQ34" s="110">
        <v>925857.41302836011</v>
      </c>
      <c r="AR34" s="110">
        <v>316379.64904164005</v>
      </c>
      <c r="AS34" s="110">
        <f t="shared" si="13"/>
        <v>1242237.0620700002</v>
      </c>
      <c r="AT34" s="110">
        <v>176586.36408900001</v>
      </c>
      <c r="AU34" s="110">
        <v>17080.968097800003</v>
      </c>
      <c r="AV34" s="110">
        <v>0</v>
      </c>
      <c r="AW34" s="110">
        <v>0</v>
      </c>
      <c r="AX34" s="110">
        <v>3835.6286281200005</v>
      </c>
      <c r="AY34" s="110">
        <v>0</v>
      </c>
      <c r="AZ34" s="110">
        <v>7120.3874173200011</v>
      </c>
      <c r="BA34" s="110">
        <f t="shared" si="14"/>
        <v>204623.34823224001</v>
      </c>
      <c r="BB34" s="110">
        <v>4598.8846988400001</v>
      </c>
      <c r="BC34" s="110">
        <v>0</v>
      </c>
      <c r="BD34" s="110">
        <v>0</v>
      </c>
      <c r="BE34" s="110">
        <v>0</v>
      </c>
      <c r="BF34" s="110">
        <v>0.44478792000000006</v>
      </c>
      <c r="BG34" s="110">
        <v>119822.75213256001</v>
      </c>
      <c r="BH34" s="110">
        <v>0</v>
      </c>
      <c r="BI34" s="110">
        <v>641.16178668000009</v>
      </c>
      <c r="BJ34" s="110">
        <v>0</v>
      </c>
      <c r="BK34" s="110">
        <v>1.5567577200000002</v>
      </c>
      <c r="BL34" s="110">
        <v>236.62717344000004</v>
      </c>
      <c r="BM34" s="110">
        <v>0</v>
      </c>
      <c r="BN34" s="110">
        <v>23.573759760000002</v>
      </c>
      <c r="BO34" s="110">
        <v>0</v>
      </c>
      <c r="BP34" s="111">
        <f t="shared" si="15"/>
        <v>125325.00109692001</v>
      </c>
      <c r="BQ34" s="102">
        <v>-104.267034</v>
      </c>
      <c r="BR34" s="45">
        <v>33.712442000000003</v>
      </c>
    </row>
    <row r="35" spans="1:70" x14ac:dyDescent="0.25">
      <c r="A35" s="6" t="s">
        <v>35</v>
      </c>
      <c r="B35" s="32" t="s">
        <v>36</v>
      </c>
      <c r="C35" s="64" t="s">
        <v>149</v>
      </c>
      <c r="D35" s="66">
        <v>5771496.8648720002</v>
      </c>
      <c r="E35" s="74">
        <v>3263241.2519919998</v>
      </c>
      <c r="F35" s="75">
        <f t="shared" si="16"/>
        <v>0.56540639774987933</v>
      </c>
      <c r="G35" s="34">
        <v>635626</v>
      </c>
      <c r="H35" s="70">
        <v>53355</v>
      </c>
      <c r="I35" s="38">
        <v>41052</v>
      </c>
      <c r="J35" s="60">
        <v>5512713</v>
      </c>
      <c r="K35" s="14">
        <v>2873783.9137619999</v>
      </c>
      <c r="L35" s="16">
        <v>237912.87247599999</v>
      </c>
      <c r="M35" s="16">
        <v>6828.2539559999996</v>
      </c>
      <c r="N35" s="41">
        <v>144716.21179800015</v>
      </c>
      <c r="O35" s="17">
        <v>227103.74343</v>
      </c>
      <c r="P35" s="22">
        <v>214582.10564200001</v>
      </c>
      <c r="Q35" s="19">
        <v>383.63869</v>
      </c>
      <c r="R35" s="3">
        <v>1058.3318670000001</v>
      </c>
      <c r="S35" s="3">
        <v>3261118.6940830001</v>
      </c>
      <c r="T35" s="3">
        <v>0</v>
      </c>
      <c r="U35" s="9">
        <v>680.60134100000005</v>
      </c>
      <c r="V35" s="4">
        <v>1991457.3509430001</v>
      </c>
      <c r="W35" s="2">
        <v>975926.11077499995</v>
      </c>
      <c r="X35" s="2">
        <v>0</v>
      </c>
      <c r="Y35" s="5">
        <v>0</v>
      </c>
      <c r="Z35" s="10">
        <v>1716215.458999</v>
      </c>
      <c r="AA35" s="79">
        <v>961966.61557799997</v>
      </c>
      <c r="AB35" s="86">
        <f t="shared" si="1"/>
        <v>2678182.074577</v>
      </c>
      <c r="AC35" s="95">
        <v>397466.93319120002</v>
      </c>
      <c r="AD35" s="38">
        <v>345167.44588900002</v>
      </c>
      <c r="AE35" s="94">
        <f t="shared" si="2"/>
        <v>49508.260104999994</v>
      </c>
      <c r="AF35" s="90">
        <v>295659.18578400003</v>
      </c>
      <c r="AG35" s="83">
        <f t="shared" si="3"/>
        <v>2382522.888793</v>
      </c>
      <c r="AH35" s="59">
        <v>210778.10107524003</v>
      </c>
      <c r="AI35" s="112">
        <v>0</v>
      </c>
      <c r="AJ35" s="110">
        <v>148136.17196808002</v>
      </c>
      <c r="AK35" s="110">
        <v>165244.04973504003</v>
      </c>
      <c r="AL35" s="110">
        <v>1047951.0298864801</v>
      </c>
      <c r="AM35" s="110">
        <v>0</v>
      </c>
      <c r="AN35" s="110">
        <v>0</v>
      </c>
      <c r="AO35" s="110">
        <v>1007.8894267200001</v>
      </c>
      <c r="AP35" s="110">
        <v>1214202.9690482402</v>
      </c>
      <c r="AQ35" s="110">
        <v>209341.21369968003</v>
      </c>
      <c r="AR35" s="110">
        <v>1222256.9663096401</v>
      </c>
      <c r="AS35" s="110">
        <v>1431598.1800093201</v>
      </c>
      <c r="AT35" s="110">
        <v>1411.5344641200002</v>
      </c>
      <c r="AU35" s="110">
        <v>276650.30245140003</v>
      </c>
      <c r="AV35" s="110">
        <v>119.20316256000001</v>
      </c>
      <c r="AW35" s="110">
        <v>0</v>
      </c>
      <c r="AX35" s="110">
        <v>0</v>
      </c>
      <c r="AY35" s="110">
        <v>0</v>
      </c>
      <c r="AZ35" s="110">
        <v>10.230122160000001</v>
      </c>
      <c r="BA35" s="110">
        <v>278191.27020024002</v>
      </c>
      <c r="BB35" s="110">
        <v>160679.19131208002</v>
      </c>
      <c r="BC35" s="110">
        <v>611.58339000000001</v>
      </c>
      <c r="BD35" s="110">
        <v>21.572214120000002</v>
      </c>
      <c r="BE35" s="110">
        <v>0</v>
      </c>
      <c r="BF35" s="110">
        <v>2650.7136092400001</v>
      </c>
      <c r="BG35" s="110">
        <v>3383.0569195200005</v>
      </c>
      <c r="BH35" s="110">
        <v>626.70617928000001</v>
      </c>
      <c r="BI35" s="110">
        <v>5735.3178344400003</v>
      </c>
      <c r="BJ35" s="110">
        <v>62.270308800000009</v>
      </c>
      <c r="BK35" s="110">
        <v>294.67199700000003</v>
      </c>
      <c r="BL35" s="110">
        <v>2760.5762254800002</v>
      </c>
      <c r="BM35" s="110">
        <v>0</v>
      </c>
      <c r="BN35" s="110">
        <v>14467.171885920001</v>
      </c>
      <c r="BO35" s="110">
        <v>0</v>
      </c>
      <c r="BP35" s="111">
        <v>191292.83187588005</v>
      </c>
      <c r="BQ35" s="102">
        <v>-118.915153</v>
      </c>
      <c r="BR35" s="45">
        <v>43.152104000000001</v>
      </c>
    </row>
    <row r="36" spans="1:70" x14ac:dyDescent="0.25">
      <c r="A36" s="6" t="s">
        <v>35</v>
      </c>
      <c r="B36" s="32" t="s">
        <v>37</v>
      </c>
      <c r="C36" s="64" t="s">
        <v>150</v>
      </c>
      <c r="D36" s="66">
        <v>2611735.3663519998</v>
      </c>
      <c r="E36" s="74">
        <v>322157.24595200003</v>
      </c>
      <c r="F36" s="75">
        <f t="shared" si="16"/>
        <v>0.12334988073542091</v>
      </c>
      <c r="G36" s="34">
        <v>73525</v>
      </c>
      <c r="H36" s="70">
        <v>147</v>
      </c>
      <c r="I36" s="38">
        <v>888</v>
      </c>
      <c r="J36" s="60">
        <v>304760</v>
      </c>
      <c r="K36" s="13">
        <v>0</v>
      </c>
      <c r="L36" s="16">
        <v>0</v>
      </c>
      <c r="M36" s="16">
        <v>319412.493303</v>
      </c>
      <c r="N36" s="41">
        <v>2744.7526490000309</v>
      </c>
      <c r="O36" s="17">
        <v>129066.97655000001</v>
      </c>
      <c r="P36" s="21">
        <v>0</v>
      </c>
      <c r="Q36" s="19">
        <v>0</v>
      </c>
      <c r="R36" s="3">
        <v>0</v>
      </c>
      <c r="S36" s="3">
        <v>0</v>
      </c>
      <c r="T36" s="3">
        <v>321952.611989</v>
      </c>
      <c r="U36" s="9">
        <v>0</v>
      </c>
      <c r="V36" s="4">
        <v>0</v>
      </c>
      <c r="W36" s="2">
        <v>0</v>
      </c>
      <c r="X36" s="2">
        <v>0</v>
      </c>
      <c r="Y36" s="5">
        <v>0</v>
      </c>
      <c r="Z36" s="10">
        <v>0</v>
      </c>
      <c r="AA36" s="79">
        <v>0</v>
      </c>
      <c r="AB36" s="86">
        <f t="shared" si="1"/>
        <v>0</v>
      </c>
      <c r="AC36" s="95">
        <v>24777.133477560004</v>
      </c>
      <c r="AD36" s="38">
        <v>24304.768706520004</v>
      </c>
      <c r="AE36" s="94">
        <f t="shared" si="2"/>
        <v>24304.768706520004</v>
      </c>
      <c r="AF36" s="89">
        <v>0</v>
      </c>
      <c r="AG36" s="83">
        <f t="shared" si="3"/>
        <v>0</v>
      </c>
      <c r="AH36" s="59">
        <v>306778.67939448002</v>
      </c>
      <c r="AI36" s="106">
        <v>0</v>
      </c>
      <c r="AJ36" s="24">
        <v>2767.2480442800002</v>
      </c>
      <c r="AK36" s="24">
        <v>1499.3800783200002</v>
      </c>
      <c r="AL36" s="24">
        <v>588.23202420000007</v>
      </c>
      <c r="AM36" s="24">
        <v>0</v>
      </c>
      <c r="AN36" s="24">
        <v>0</v>
      </c>
      <c r="AO36" s="24">
        <v>873.34108092000008</v>
      </c>
      <c r="AP36" s="24">
        <f t="shared" si="4"/>
        <v>2960.95318344</v>
      </c>
      <c r="AQ36" s="24">
        <v>466.80492204000006</v>
      </c>
      <c r="AR36" s="24">
        <v>8861.5097301600017</v>
      </c>
      <c r="AS36" s="24">
        <f t="shared" si="5"/>
        <v>9328.3146522000025</v>
      </c>
      <c r="AT36" s="24">
        <v>435.00258576000004</v>
      </c>
      <c r="AU36" s="24">
        <v>3951.0510933600003</v>
      </c>
      <c r="AV36" s="24">
        <v>38.029367160000007</v>
      </c>
      <c r="AW36" s="24">
        <v>0</v>
      </c>
      <c r="AX36" s="24">
        <v>0</v>
      </c>
      <c r="AY36" s="24">
        <v>0</v>
      </c>
      <c r="AZ36" s="24">
        <v>0</v>
      </c>
      <c r="BA36" s="24">
        <f t="shared" si="6"/>
        <v>4424.0830462800004</v>
      </c>
      <c r="BB36" s="24">
        <v>5022.5451926400001</v>
      </c>
      <c r="BC36" s="24">
        <v>4027.7770095600004</v>
      </c>
      <c r="BD36" s="108">
        <v>0</v>
      </c>
      <c r="BE36" s="24">
        <v>0</v>
      </c>
      <c r="BF36" s="24">
        <v>193423.81080060001</v>
      </c>
      <c r="BG36" s="24">
        <v>0.88957584000000012</v>
      </c>
      <c r="BH36" s="24">
        <v>0</v>
      </c>
      <c r="BI36" s="24">
        <v>453.23889048000007</v>
      </c>
      <c r="BJ36" s="24">
        <v>6.4494248400000007</v>
      </c>
      <c r="BK36" s="24">
        <v>87802.914559680008</v>
      </c>
      <c r="BL36" s="24">
        <v>2081.8298595600004</v>
      </c>
      <c r="BM36" s="24">
        <v>66.718188000000012</v>
      </c>
      <c r="BN36" s="24">
        <v>1204.9304752800001</v>
      </c>
      <c r="BO36" s="24">
        <v>8614.8748285200018</v>
      </c>
      <c r="BP36" s="66">
        <f t="shared" si="7"/>
        <v>302705.97880500002</v>
      </c>
      <c r="BQ36" s="102">
        <v>-124.050704</v>
      </c>
      <c r="BR36" s="45">
        <v>43.026944</v>
      </c>
    </row>
    <row r="37" spans="1:70" x14ac:dyDescent="0.25">
      <c r="A37" s="6" t="s">
        <v>35</v>
      </c>
      <c r="B37" s="32" t="s">
        <v>38</v>
      </c>
      <c r="C37" s="64" t="s">
        <v>151</v>
      </c>
      <c r="D37" s="66">
        <v>3159272.5515919998</v>
      </c>
      <c r="E37" s="74">
        <v>315165.08959799999</v>
      </c>
      <c r="F37" s="75">
        <f t="shared" si="16"/>
        <v>9.9758752830357761E-2</v>
      </c>
      <c r="G37" s="34">
        <v>90398</v>
      </c>
      <c r="H37" s="70">
        <v>64</v>
      </c>
      <c r="I37" s="38">
        <v>6482</v>
      </c>
      <c r="J37" s="60">
        <v>730525</v>
      </c>
      <c r="K37" s="13">
        <v>0</v>
      </c>
      <c r="L37" s="16">
        <v>3737.5014180000003</v>
      </c>
      <c r="M37" s="16">
        <v>309661.83574999997</v>
      </c>
      <c r="N37" s="41">
        <v>1765.7524299999932</v>
      </c>
      <c r="O37" s="17">
        <v>158634.86923899999</v>
      </c>
      <c r="P37" s="21">
        <v>0</v>
      </c>
      <c r="Q37" s="19">
        <v>0</v>
      </c>
      <c r="R37" s="3">
        <v>0</v>
      </c>
      <c r="S37" s="3">
        <v>0</v>
      </c>
      <c r="T37" s="3">
        <v>315154.067407</v>
      </c>
      <c r="U37" s="9">
        <v>11.033272</v>
      </c>
      <c r="V37" s="4">
        <v>0</v>
      </c>
      <c r="W37" s="2">
        <v>0</v>
      </c>
      <c r="X37" s="2">
        <v>0</v>
      </c>
      <c r="Y37" s="5">
        <v>0</v>
      </c>
      <c r="Z37" s="10">
        <v>0</v>
      </c>
      <c r="AA37" s="79">
        <v>0</v>
      </c>
      <c r="AB37" s="86">
        <f t="shared" si="1"/>
        <v>0</v>
      </c>
      <c r="AC37" s="95">
        <v>15482.622707280001</v>
      </c>
      <c r="AD37" s="38">
        <v>15134.131371960002</v>
      </c>
      <c r="AE37" s="94">
        <f t="shared" si="2"/>
        <v>15134.131371960002</v>
      </c>
      <c r="AF37" s="89">
        <v>0</v>
      </c>
      <c r="AG37" s="83">
        <f t="shared" si="3"/>
        <v>0</v>
      </c>
      <c r="AH37" s="59">
        <v>307154.74758084002</v>
      </c>
      <c r="AI37" s="106">
        <v>0</v>
      </c>
      <c r="AJ37" s="24">
        <v>906.25538700000016</v>
      </c>
      <c r="AK37" s="24">
        <v>1458.9043776000001</v>
      </c>
      <c r="AL37" s="24">
        <v>506.61344088000004</v>
      </c>
      <c r="AM37" s="24">
        <v>0</v>
      </c>
      <c r="AN37" s="24">
        <v>0</v>
      </c>
      <c r="AO37" s="24">
        <v>124.98540552000001</v>
      </c>
      <c r="AP37" s="24">
        <f t="shared" si="4"/>
        <v>2090.503224</v>
      </c>
      <c r="AQ37" s="24">
        <v>310.01718024000002</v>
      </c>
      <c r="AR37" s="24">
        <v>6307.5374935200007</v>
      </c>
      <c r="AS37" s="24">
        <f t="shared" si="5"/>
        <v>6617.5546737600007</v>
      </c>
      <c r="AT37" s="24">
        <v>30.467972520000004</v>
      </c>
      <c r="AU37" s="24">
        <v>774.82055664000006</v>
      </c>
      <c r="AV37" s="24">
        <v>1.3343637600000002</v>
      </c>
      <c r="AW37" s="24">
        <v>0</v>
      </c>
      <c r="AX37" s="24">
        <v>8.0061825600000009</v>
      </c>
      <c r="AY37" s="24">
        <v>0</v>
      </c>
      <c r="AZ37" s="24">
        <v>0</v>
      </c>
      <c r="BA37" s="24">
        <f t="shared" si="6"/>
        <v>814.62907547999998</v>
      </c>
      <c r="BB37" s="24">
        <v>10114.25490684</v>
      </c>
      <c r="BC37" s="24">
        <v>1543.6364763600002</v>
      </c>
      <c r="BD37" s="108">
        <v>0</v>
      </c>
      <c r="BE37" s="24">
        <v>0</v>
      </c>
      <c r="BF37" s="24">
        <v>67085.805215880013</v>
      </c>
      <c r="BG37" s="24">
        <v>0</v>
      </c>
      <c r="BH37" s="24">
        <v>0</v>
      </c>
      <c r="BI37" s="24">
        <v>1099.51573824</v>
      </c>
      <c r="BJ37" s="24">
        <v>60.268763160000006</v>
      </c>
      <c r="BK37" s="24">
        <v>213723.70907544001</v>
      </c>
      <c r="BL37" s="24">
        <v>3623.2423963200004</v>
      </c>
      <c r="BM37" s="24">
        <v>66.051006120000011</v>
      </c>
      <c r="BN37" s="24">
        <v>1002.5519716800001</v>
      </c>
      <c r="BO37" s="24">
        <v>6462.9908715600004</v>
      </c>
      <c r="BP37" s="66">
        <f t="shared" si="7"/>
        <v>304782.02642160002</v>
      </c>
      <c r="BQ37" s="102">
        <v>-122.818417</v>
      </c>
      <c r="BR37" s="45">
        <v>44.016047</v>
      </c>
    </row>
    <row r="38" spans="1:70" x14ac:dyDescent="0.25">
      <c r="A38" s="6" t="s">
        <v>35</v>
      </c>
      <c r="B38" s="32" t="s">
        <v>39</v>
      </c>
      <c r="C38" s="64" t="s">
        <v>152</v>
      </c>
      <c r="D38" s="66">
        <v>9123483.1106260009</v>
      </c>
      <c r="E38" s="74">
        <v>3419922.6784740002</v>
      </c>
      <c r="F38" s="75">
        <f t="shared" si="16"/>
        <v>0.3748483596676867</v>
      </c>
      <c r="G38" s="34">
        <v>1053804</v>
      </c>
      <c r="H38" s="70">
        <v>30226</v>
      </c>
      <c r="I38" s="38">
        <v>38139</v>
      </c>
      <c r="J38" s="60">
        <v>5021631</v>
      </c>
      <c r="K38" s="14">
        <v>1329128.7318599999</v>
      </c>
      <c r="L38" s="16">
        <v>1825851.3220890001</v>
      </c>
      <c r="M38" s="16">
        <v>59987.610472</v>
      </c>
      <c r="N38" s="41">
        <v>204955.01405299967</v>
      </c>
      <c r="O38" s="17">
        <v>275830.00988500001</v>
      </c>
      <c r="P38" s="22">
        <v>59892.911335999997</v>
      </c>
      <c r="Q38" s="19">
        <v>0</v>
      </c>
      <c r="R38" s="3">
        <v>4160.1796130000002</v>
      </c>
      <c r="S38" s="3">
        <v>3415226.5768090002</v>
      </c>
      <c r="T38" s="3">
        <v>535.91302599999995</v>
      </c>
      <c r="U38" s="9">
        <v>0</v>
      </c>
      <c r="V38" s="4">
        <v>1357794.2988470001</v>
      </c>
      <c r="W38" s="2">
        <v>975131.65497999999</v>
      </c>
      <c r="X38" s="2">
        <v>0</v>
      </c>
      <c r="Y38" s="5">
        <v>0</v>
      </c>
      <c r="Z38" s="10">
        <v>477569.14808700001</v>
      </c>
      <c r="AA38" s="79">
        <v>569963.34601600002</v>
      </c>
      <c r="AB38" s="86">
        <f t="shared" si="1"/>
        <v>1047532.494103</v>
      </c>
      <c r="AC38" s="95">
        <v>359857.44582768006</v>
      </c>
      <c r="AD38" s="38">
        <v>195431.89035100001</v>
      </c>
      <c r="AE38" s="94">
        <f t="shared" si="2"/>
        <v>55968.995788</v>
      </c>
      <c r="AF38" s="90">
        <v>139462.89456300001</v>
      </c>
      <c r="AG38" s="83">
        <f t="shared" si="3"/>
        <v>908069.59954000008</v>
      </c>
      <c r="AH38" s="59">
        <v>145871.08948548001</v>
      </c>
      <c r="AI38" s="106">
        <v>0</v>
      </c>
      <c r="AJ38" s="24">
        <v>208083.57585588002</v>
      </c>
      <c r="AK38" s="24">
        <v>75650.863797360013</v>
      </c>
      <c r="AL38" s="24">
        <v>712177.73795700003</v>
      </c>
      <c r="AM38" s="24">
        <v>0</v>
      </c>
      <c r="AN38" s="24">
        <v>0</v>
      </c>
      <c r="AO38" s="24">
        <v>6739.648957800001</v>
      </c>
      <c r="AP38" s="24">
        <f t="shared" si="4"/>
        <v>794568.25071216002</v>
      </c>
      <c r="AQ38" s="24">
        <v>525322.11037104006</v>
      </c>
      <c r="AR38" s="24">
        <v>1340927.7177294001</v>
      </c>
      <c r="AS38" s="24">
        <f t="shared" si="5"/>
        <v>1866249.8281004401</v>
      </c>
      <c r="AT38" s="24">
        <v>6252.8285793600007</v>
      </c>
      <c r="AU38" s="24">
        <v>412861.26549636002</v>
      </c>
      <c r="AV38" s="24">
        <v>0</v>
      </c>
      <c r="AW38" s="24">
        <v>0</v>
      </c>
      <c r="AX38" s="24">
        <v>36658.530790560006</v>
      </c>
      <c r="AY38" s="24">
        <v>0</v>
      </c>
      <c r="AZ38" s="24">
        <v>1369.5020056800001</v>
      </c>
      <c r="BA38" s="24">
        <f t="shared" si="6"/>
        <v>457142.12687196</v>
      </c>
      <c r="BB38" s="24">
        <v>36577.801783080002</v>
      </c>
      <c r="BC38" s="24">
        <v>533.96789796000007</v>
      </c>
      <c r="BD38" s="108">
        <v>0</v>
      </c>
      <c r="BE38" s="24">
        <v>0</v>
      </c>
      <c r="BF38" s="24">
        <v>33489.194466600005</v>
      </c>
      <c r="BG38" s="24">
        <v>0</v>
      </c>
      <c r="BH38" s="24">
        <v>99.187706160000005</v>
      </c>
      <c r="BI38" s="24">
        <v>1470.4688635200002</v>
      </c>
      <c r="BJ38" s="24">
        <v>4464.7811409600008</v>
      </c>
      <c r="BK38" s="24">
        <v>1054.81455228</v>
      </c>
      <c r="BL38" s="24">
        <v>11727.945480600001</v>
      </c>
      <c r="BM38" s="24">
        <v>1833.8605941600001</v>
      </c>
      <c r="BN38" s="24">
        <v>1443.5591943600002</v>
      </c>
      <c r="BO38" s="24">
        <v>1052.1458247600001</v>
      </c>
      <c r="BP38" s="66">
        <f t="shared" si="7"/>
        <v>93747.727504440001</v>
      </c>
      <c r="BQ38" s="102">
        <v>-120.739233</v>
      </c>
      <c r="BR38" s="45">
        <v>42.669502000000001</v>
      </c>
    </row>
    <row r="39" spans="1:70" x14ac:dyDescent="0.25">
      <c r="A39" s="6" t="s">
        <v>35</v>
      </c>
      <c r="B39" s="32" t="s">
        <v>40</v>
      </c>
      <c r="C39" s="64" t="s">
        <v>153</v>
      </c>
      <c r="D39" s="66">
        <v>3107566.4470279999</v>
      </c>
      <c r="E39" s="74">
        <v>869223.342191</v>
      </c>
      <c r="F39" s="75">
        <f t="shared" si="16"/>
        <v>0.27971190866161649</v>
      </c>
      <c r="G39" s="34">
        <v>2318103</v>
      </c>
      <c r="H39" s="70">
        <v>7697</v>
      </c>
      <c r="I39" s="38">
        <v>64303</v>
      </c>
      <c r="J39" s="60">
        <v>20878532</v>
      </c>
      <c r="K39" s="14">
        <v>60386.183261000006</v>
      </c>
      <c r="L39" s="16">
        <v>483824.97576399997</v>
      </c>
      <c r="M39" s="16">
        <v>320076.26727000001</v>
      </c>
      <c r="N39" s="41">
        <v>4935.9158960001078</v>
      </c>
      <c r="O39" s="17">
        <v>471016.54908299999</v>
      </c>
      <c r="P39" s="22">
        <v>36092.062994</v>
      </c>
      <c r="Q39" s="19">
        <v>0</v>
      </c>
      <c r="R39" s="3">
        <v>0</v>
      </c>
      <c r="S39" s="3">
        <v>636.21116400000005</v>
      </c>
      <c r="T39" s="3">
        <v>868508.30287400004</v>
      </c>
      <c r="U39" s="9">
        <v>78.885957000000005</v>
      </c>
      <c r="V39" s="4">
        <v>0</v>
      </c>
      <c r="W39" s="2">
        <v>0</v>
      </c>
      <c r="X39" s="2">
        <v>0</v>
      </c>
      <c r="Y39" s="5">
        <v>0</v>
      </c>
      <c r="Z39" s="10">
        <v>0</v>
      </c>
      <c r="AA39" s="79">
        <v>0</v>
      </c>
      <c r="AB39" s="86">
        <f t="shared" si="1"/>
        <v>0</v>
      </c>
      <c r="AC39" s="95">
        <v>73032.397312320012</v>
      </c>
      <c r="AD39" s="38">
        <v>6482.0442830000002</v>
      </c>
      <c r="AE39" s="94">
        <f t="shared" si="2"/>
        <v>6482.0442830000002</v>
      </c>
      <c r="AF39" s="89">
        <v>0</v>
      </c>
      <c r="AG39" s="83">
        <f t="shared" si="3"/>
        <v>0</v>
      </c>
      <c r="AH39" s="59">
        <v>795181.16846592003</v>
      </c>
      <c r="AI39" s="106">
        <v>0</v>
      </c>
      <c r="AJ39" s="24">
        <v>5946.3697024800003</v>
      </c>
      <c r="AK39" s="24">
        <v>2166.7843522800003</v>
      </c>
      <c r="AL39" s="24">
        <v>16160.701891320001</v>
      </c>
      <c r="AM39" s="24">
        <v>0</v>
      </c>
      <c r="AN39" s="24">
        <v>0</v>
      </c>
      <c r="AO39" s="24">
        <v>361.16779104000005</v>
      </c>
      <c r="AP39" s="24">
        <f t="shared" si="4"/>
        <v>18688.65403464</v>
      </c>
      <c r="AQ39" s="24">
        <v>3395.7333752400004</v>
      </c>
      <c r="AR39" s="24">
        <v>85852.741924440008</v>
      </c>
      <c r="AS39" s="24">
        <f t="shared" si="5"/>
        <v>89248.475299680009</v>
      </c>
      <c r="AT39" s="24">
        <v>4693.8469197600007</v>
      </c>
      <c r="AU39" s="24">
        <v>1197.3690806400002</v>
      </c>
      <c r="AV39" s="24">
        <v>0</v>
      </c>
      <c r="AW39" s="24">
        <v>2.6687275200000005</v>
      </c>
      <c r="AX39" s="24">
        <v>1891.2382358400002</v>
      </c>
      <c r="AY39" s="24">
        <v>0</v>
      </c>
      <c r="AZ39" s="24">
        <v>31.802336280000002</v>
      </c>
      <c r="BA39" s="24">
        <f t="shared" si="6"/>
        <v>7816.9253000400013</v>
      </c>
      <c r="BB39" s="24">
        <v>3980.4070960800004</v>
      </c>
      <c r="BC39" s="24">
        <v>12077.548785720001</v>
      </c>
      <c r="BD39" s="108">
        <v>0</v>
      </c>
      <c r="BE39" s="24">
        <v>0</v>
      </c>
      <c r="BF39" s="24">
        <v>513959.11337880004</v>
      </c>
      <c r="BG39" s="24">
        <v>5.1150610800000003</v>
      </c>
      <c r="BH39" s="24">
        <v>18.903486600000001</v>
      </c>
      <c r="BI39" s="24">
        <v>1104.8531932800001</v>
      </c>
      <c r="BJ39" s="24">
        <v>5457.1029904800007</v>
      </c>
      <c r="BK39" s="24">
        <v>31968.464568120002</v>
      </c>
      <c r="BL39" s="24">
        <v>12349.758992760002</v>
      </c>
      <c r="BM39" s="24">
        <v>45670.823625600002</v>
      </c>
      <c r="BN39" s="24">
        <v>79351.276897800009</v>
      </c>
      <c r="BO39" s="24">
        <v>41491.596329280008</v>
      </c>
      <c r="BP39" s="66">
        <f t="shared" si="7"/>
        <v>747434.9644056001</v>
      </c>
      <c r="BQ39" s="102">
        <v>-123.089868</v>
      </c>
      <c r="BR39" s="45">
        <v>42.432504000000002</v>
      </c>
    </row>
    <row r="40" spans="1:70" x14ac:dyDescent="0.25">
      <c r="A40" s="6" t="s">
        <v>35</v>
      </c>
      <c r="B40" s="32" t="s">
        <v>41</v>
      </c>
      <c r="C40" s="64" t="s">
        <v>154</v>
      </c>
      <c r="D40" s="66">
        <v>13031977.467679</v>
      </c>
      <c r="E40" s="74">
        <v>1646873.029512</v>
      </c>
      <c r="F40" s="75">
        <f t="shared" si="16"/>
        <v>0.12637169098829856</v>
      </c>
      <c r="G40" s="34">
        <v>1191675</v>
      </c>
      <c r="H40" s="70">
        <v>17796</v>
      </c>
      <c r="I40" s="38">
        <v>32457</v>
      </c>
      <c r="J40" s="60">
        <v>6268918</v>
      </c>
      <c r="K40" s="14">
        <v>1346501.262719</v>
      </c>
      <c r="L40" s="16">
        <v>262537.72339200001</v>
      </c>
      <c r="M40" s="16">
        <v>17203.293594999999</v>
      </c>
      <c r="N40" s="41">
        <v>20630.749806000153</v>
      </c>
      <c r="O40" s="17">
        <v>412800.39540699997</v>
      </c>
      <c r="P40" s="22">
        <v>357090.57372799999</v>
      </c>
      <c r="Q40" s="19">
        <v>0.242234</v>
      </c>
      <c r="R40" s="3">
        <v>1519986.8664869999</v>
      </c>
      <c r="S40" s="3">
        <v>1837.067636</v>
      </c>
      <c r="T40" s="3">
        <v>66982.141558999996</v>
      </c>
      <c r="U40" s="9">
        <v>58066.716825000003</v>
      </c>
      <c r="V40" s="4">
        <v>301297.28297</v>
      </c>
      <c r="W40" s="2">
        <v>329685.81188300002</v>
      </c>
      <c r="X40" s="2">
        <v>0</v>
      </c>
      <c r="Y40" s="5">
        <v>0</v>
      </c>
      <c r="Z40" s="10">
        <v>218940.030058</v>
      </c>
      <c r="AA40" s="79">
        <v>217790.56888399998</v>
      </c>
      <c r="AB40" s="86">
        <f t="shared" si="1"/>
        <v>436730.59894199995</v>
      </c>
      <c r="AC40" s="95">
        <v>185911.12043784003</v>
      </c>
      <c r="AD40" s="38">
        <v>157665.58371099998</v>
      </c>
      <c r="AE40" s="94">
        <f t="shared" si="2"/>
        <v>134064.975916</v>
      </c>
      <c r="AF40" s="90">
        <v>23600.607795</v>
      </c>
      <c r="AG40" s="83">
        <f t="shared" si="3"/>
        <v>413129.99114699994</v>
      </c>
      <c r="AH40" s="59">
        <v>130582.83909924001</v>
      </c>
      <c r="AI40" s="106">
        <v>0</v>
      </c>
      <c r="AJ40" s="24">
        <v>23196.357209880003</v>
      </c>
      <c r="AK40" s="24">
        <v>17430.349008960002</v>
      </c>
      <c r="AL40" s="24">
        <v>571286.93881176005</v>
      </c>
      <c r="AM40" s="24">
        <v>0</v>
      </c>
      <c r="AN40" s="24">
        <v>0</v>
      </c>
      <c r="AO40" s="24">
        <v>517.95553284000005</v>
      </c>
      <c r="AP40" s="24">
        <f t="shared" si="4"/>
        <v>589235.24335355998</v>
      </c>
      <c r="AQ40" s="24">
        <v>128570.39615520001</v>
      </c>
      <c r="AR40" s="24">
        <v>720548.20182348008</v>
      </c>
      <c r="AS40" s="24">
        <f t="shared" si="5"/>
        <v>849118.59797868005</v>
      </c>
      <c r="AT40" s="24">
        <v>2898.0156927600001</v>
      </c>
      <c r="AU40" s="24">
        <v>91625.866732080016</v>
      </c>
      <c r="AV40" s="24">
        <v>1.5567577200000002</v>
      </c>
      <c r="AW40" s="24">
        <v>0</v>
      </c>
      <c r="AX40" s="24">
        <v>864.4453225200001</v>
      </c>
      <c r="AY40" s="24">
        <v>0</v>
      </c>
      <c r="AZ40" s="24">
        <v>38.918943000000006</v>
      </c>
      <c r="BA40" s="24">
        <f t="shared" si="6"/>
        <v>95428.803448080012</v>
      </c>
      <c r="BB40" s="24">
        <v>27345.116533680004</v>
      </c>
      <c r="BC40" s="24">
        <v>674.96566860000007</v>
      </c>
      <c r="BD40" s="108">
        <v>66.495794040000007</v>
      </c>
      <c r="BE40" s="24">
        <v>0</v>
      </c>
      <c r="BF40" s="24">
        <v>21491.707506480001</v>
      </c>
      <c r="BG40" s="24">
        <v>314.68745340000004</v>
      </c>
      <c r="BH40" s="24">
        <v>96.741372600000005</v>
      </c>
      <c r="BI40" s="24">
        <v>9897.8655837600018</v>
      </c>
      <c r="BJ40" s="24">
        <v>801.73022580000008</v>
      </c>
      <c r="BK40" s="24">
        <v>4348.2467059200007</v>
      </c>
      <c r="BL40" s="24">
        <v>6473.888175600001</v>
      </c>
      <c r="BM40" s="24">
        <v>40.698094680000004</v>
      </c>
      <c r="BN40" s="24">
        <v>18494.05931964</v>
      </c>
      <c r="BO40" s="24">
        <v>0</v>
      </c>
      <c r="BP40" s="66">
        <f t="shared" si="7"/>
        <v>90046.202434200008</v>
      </c>
      <c r="BQ40" s="102">
        <v>-120.450222</v>
      </c>
      <c r="BR40" s="45">
        <v>44.513585999999997</v>
      </c>
    </row>
    <row r="41" spans="1:70" x14ac:dyDescent="0.25">
      <c r="A41" s="6" t="s">
        <v>35</v>
      </c>
      <c r="B41" s="32" t="s">
        <v>42</v>
      </c>
      <c r="C41" s="64" t="s">
        <v>155</v>
      </c>
      <c r="D41" s="66">
        <v>2690250.9280449999</v>
      </c>
      <c r="E41" s="74">
        <v>425886.23864</v>
      </c>
      <c r="F41" s="75">
        <f t="shared" si="16"/>
        <v>0.15830725461341655</v>
      </c>
      <c r="G41" s="34">
        <v>98541</v>
      </c>
      <c r="H41" s="70"/>
      <c r="I41" s="38">
        <v>2689</v>
      </c>
      <c r="J41" s="60">
        <v>850400</v>
      </c>
      <c r="K41" s="13">
        <v>0</v>
      </c>
      <c r="L41" s="16">
        <v>28138.139389</v>
      </c>
      <c r="M41" s="16">
        <v>396394.47157500003</v>
      </c>
      <c r="N41" s="41">
        <v>1353.6276759999455</v>
      </c>
      <c r="O41" s="17">
        <v>190123.115189</v>
      </c>
      <c r="P41" s="21">
        <v>0</v>
      </c>
      <c r="Q41" s="19">
        <v>0</v>
      </c>
      <c r="R41" s="3">
        <v>0</v>
      </c>
      <c r="S41" s="3">
        <v>0</v>
      </c>
      <c r="T41" s="3">
        <v>425858.61712000001</v>
      </c>
      <c r="U41" s="9">
        <v>27.625886999999999</v>
      </c>
      <c r="V41" s="4">
        <v>0</v>
      </c>
      <c r="W41" s="2">
        <v>0</v>
      </c>
      <c r="X41" s="2">
        <v>0</v>
      </c>
      <c r="Y41" s="5">
        <v>0</v>
      </c>
      <c r="Z41" s="10">
        <v>0</v>
      </c>
      <c r="AA41" s="79">
        <v>0</v>
      </c>
      <c r="AB41" s="86">
        <f t="shared" si="1"/>
        <v>0</v>
      </c>
      <c r="AC41" s="95">
        <v>17373.416155200001</v>
      </c>
      <c r="AD41" s="38">
        <v>17137.011375720002</v>
      </c>
      <c r="AE41" s="94">
        <f t="shared" si="2"/>
        <v>17137.011375720002</v>
      </c>
      <c r="AF41" s="89">
        <v>0</v>
      </c>
      <c r="AG41" s="83">
        <f t="shared" si="3"/>
        <v>0</v>
      </c>
      <c r="AH41" s="59">
        <v>412966.68023340002</v>
      </c>
      <c r="AI41" s="106">
        <v>0</v>
      </c>
      <c r="AJ41" s="24">
        <v>1057.7056737600001</v>
      </c>
      <c r="AK41" s="24">
        <v>722.55797604000009</v>
      </c>
      <c r="AL41" s="24">
        <v>1998.4321245600001</v>
      </c>
      <c r="AM41" s="24">
        <v>0</v>
      </c>
      <c r="AN41" s="24">
        <v>0</v>
      </c>
      <c r="AO41" s="24">
        <v>36.695003400000004</v>
      </c>
      <c r="AP41" s="24">
        <f t="shared" si="4"/>
        <v>2757.6851040000001</v>
      </c>
      <c r="AQ41" s="24">
        <v>469.91843748000002</v>
      </c>
      <c r="AR41" s="24">
        <v>12164.504824080001</v>
      </c>
      <c r="AS41" s="24">
        <f t="shared" si="5"/>
        <v>12634.423261560001</v>
      </c>
      <c r="AT41" s="24">
        <v>229.06577880000003</v>
      </c>
      <c r="AU41" s="24">
        <v>308.46042252000001</v>
      </c>
      <c r="AV41" s="24">
        <v>3.7806973200000002</v>
      </c>
      <c r="AW41" s="24">
        <v>0</v>
      </c>
      <c r="AX41" s="24">
        <v>263.5368426</v>
      </c>
      <c r="AY41" s="24">
        <v>0</v>
      </c>
      <c r="AZ41" s="24">
        <v>0</v>
      </c>
      <c r="BA41" s="24">
        <f t="shared" si="6"/>
        <v>804.84374123999999</v>
      </c>
      <c r="BB41" s="24">
        <v>12903.297559200002</v>
      </c>
      <c r="BC41" s="24">
        <v>2425.8733156800004</v>
      </c>
      <c r="BD41" s="108">
        <v>0</v>
      </c>
      <c r="BE41" s="24">
        <v>0</v>
      </c>
      <c r="BF41" s="24">
        <v>153103.11867072002</v>
      </c>
      <c r="BG41" s="24">
        <v>0</v>
      </c>
      <c r="BH41" s="24">
        <v>0</v>
      </c>
      <c r="BI41" s="24">
        <v>1388.1830983200002</v>
      </c>
      <c r="BJ41" s="24">
        <v>108.97304040000002</v>
      </c>
      <c r="BK41" s="24">
        <v>211220.44266168002</v>
      </c>
      <c r="BL41" s="24">
        <v>2386.5095847600001</v>
      </c>
      <c r="BM41" s="24">
        <v>1924.8197238000002</v>
      </c>
      <c r="BN41" s="24">
        <v>13507.764342480001</v>
      </c>
      <c r="BO41" s="24">
        <v>9616.9820122800011</v>
      </c>
      <c r="BP41" s="66">
        <f t="shared" si="7"/>
        <v>408585.96400932001</v>
      </c>
      <c r="BQ41" s="102">
        <v>-122.935399</v>
      </c>
      <c r="BR41" s="45">
        <v>43.249043999999998</v>
      </c>
    </row>
    <row r="42" spans="1:70" x14ac:dyDescent="0.25">
      <c r="A42" s="6" t="s">
        <v>35</v>
      </c>
      <c r="B42" s="32" t="s">
        <v>43</v>
      </c>
      <c r="C42" s="64" t="s">
        <v>156</v>
      </c>
      <c r="D42" s="66">
        <v>7491868.5807530005</v>
      </c>
      <c r="E42" s="74">
        <v>400976.00265699998</v>
      </c>
      <c r="F42" s="75">
        <f t="shared" si="16"/>
        <v>5.3521494448945377E-2</v>
      </c>
      <c r="G42" s="34">
        <v>119770</v>
      </c>
      <c r="H42" s="70">
        <v>370</v>
      </c>
      <c r="I42" s="38">
        <v>2394</v>
      </c>
      <c r="J42" s="60">
        <v>558863</v>
      </c>
      <c r="K42" s="13">
        <v>0</v>
      </c>
      <c r="L42" s="16">
        <v>29.739521</v>
      </c>
      <c r="M42" s="16">
        <v>392386.38995099999</v>
      </c>
      <c r="N42" s="41">
        <v>8559.8731849999749</v>
      </c>
      <c r="O42" s="17">
        <v>162972.438731</v>
      </c>
      <c r="P42" s="21">
        <v>0</v>
      </c>
      <c r="Q42" s="19">
        <v>0</v>
      </c>
      <c r="R42" s="3">
        <v>0</v>
      </c>
      <c r="S42" s="3">
        <v>0</v>
      </c>
      <c r="T42" s="3">
        <v>400964.61139099998</v>
      </c>
      <c r="U42" s="9">
        <v>0</v>
      </c>
      <c r="V42" s="4">
        <v>0</v>
      </c>
      <c r="W42" s="2">
        <v>0</v>
      </c>
      <c r="X42" s="2">
        <v>0</v>
      </c>
      <c r="Y42" s="5">
        <v>0</v>
      </c>
      <c r="Z42" s="10">
        <v>0</v>
      </c>
      <c r="AA42" s="79">
        <v>0</v>
      </c>
      <c r="AB42" s="86">
        <f t="shared" si="1"/>
        <v>0</v>
      </c>
      <c r="AC42" s="95">
        <v>18041.932398960002</v>
      </c>
      <c r="AD42" s="38">
        <v>17329.159757160003</v>
      </c>
      <c r="AE42" s="94">
        <f t="shared" si="2"/>
        <v>17329.159757160003</v>
      </c>
      <c r="AF42" s="89">
        <v>0</v>
      </c>
      <c r="AG42" s="83">
        <f t="shared" si="3"/>
        <v>0</v>
      </c>
      <c r="AH42" s="59">
        <v>388418.39014068001</v>
      </c>
      <c r="AI42" s="106">
        <v>0</v>
      </c>
      <c r="AJ42" s="24">
        <v>1120.4207704800003</v>
      </c>
      <c r="AK42" s="24">
        <v>545.30998992000002</v>
      </c>
      <c r="AL42" s="24">
        <v>920.04381252000007</v>
      </c>
      <c r="AM42" s="24">
        <v>0</v>
      </c>
      <c r="AN42" s="24">
        <v>0</v>
      </c>
      <c r="AO42" s="24">
        <v>52.929762480000008</v>
      </c>
      <c r="AP42" s="24">
        <f t="shared" si="4"/>
        <v>1518.2835649199999</v>
      </c>
      <c r="AQ42" s="24">
        <v>197.48583648000002</v>
      </c>
      <c r="AR42" s="24">
        <v>8686.4856836400013</v>
      </c>
      <c r="AS42" s="24">
        <f t="shared" si="5"/>
        <v>8883.9715201200015</v>
      </c>
      <c r="AT42" s="24">
        <v>879.79050576000009</v>
      </c>
      <c r="AU42" s="24">
        <v>3500.2585364400002</v>
      </c>
      <c r="AV42" s="24">
        <v>15.345183240000001</v>
      </c>
      <c r="AW42" s="24">
        <v>0</v>
      </c>
      <c r="AX42" s="24">
        <v>10.007728200000001</v>
      </c>
      <c r="AY42" s="24">
        <v>0</v>
      </c>
      <c r="AZ42" s="24">
        <v>0</v>
      </c>
      <c r="BA42" s="24">
        <f t="shared" si="6"/>
        <v>4405.4019536400001</v>
      </c>
      <c r="BB42" s="24">
        <v>15690.561059880001</v>
      </c>
      <c r="BC42" s="24">
        <v>6896.8814875200005</v>
      </c>
      <c r="BD42" s="108">
        <v>0</v>
      </c>
      <c r="BE42" s="24">
        <v>0</v>
      </c>
      <c r="BF42" s="24">
        <v>158615.59775724003</v>
      </c>
      <c r="BG42" s="24">
        <v>0</v>
      </c>
      <c r="BH42" s="24">
        <v>1.5567577200000002</v>
      </c>
      <c r="BI42" s="24">
        <v>694.98112500000002</v>
      </c>
      <c r="BJ42" s="24">
        <v>239.96308284000003</v>
      </c>
      <c r="BK42" s="24">
        <v>183521.94212556002</v>
      </c>
      <c r="BL42" s="24">
        <v>11727.945480600001</v>
      </c>
      <c r="BM42" s="24">
        <v>153.45183240000003</v>
      </c>
      <c r="BN42" s="24">
        <v>1880.5633257600002</v>
      </c>
      <c r="BO42" s="24">
        <v>5676.605829000001</v>
      </c>
      <c r="BP42" s="66">
        <f t="shared" si="7"/>
        <v>385100.04986352008</v>
      </c>
      <c r="BQ42" s="102">
        <v>-123.017242</v>
      </c>
      <c r="BR42" s="45">
        <v>45.140495000000001</v>
      </c>
    </row>
    <row r="43" spans="1:70" x14ac:dyDescent="0.25">
      <c r="A43" s="6" t="s">
        <v>35</v>
      </c>
      <c r="B43" s="32" t="s">
        <v>44</v>
      </c>
      <c r="C43" s="64" t="s">
        <v>157</v>
      </c>
      <c r="D43" s="66">
        <v>43445022.503306001</v>
      </c>
      <c r="E43" s="74">
        <v>421413.781579</v>
      </c>
      <c r="F43" s="75">
        <f t="shared" si="16"/>
        <v>9.6999324041535939E-3</v>
      </c>
      <c r="G43" s="34">
        <v>230758</v>
      </c>
      <c r="H43" s="70">
        <v>2247</v>
      </c>
      <c r="I43" s="38">
        <v>8988</v>
      </c>
      <c r="J43" s="60">
        <v>2138602</v>
      </c>
      <c r="K43" s="14">
        <v>351793.86191500002</v>
      </c>
      <c r="L43" s="16">
        <v>41937.440979999999</v>
      </c>
      <c r="M43" s="16">
        <v>13235.282583</v>
      </c>
      <c r="N43" s="41">
        <v>14447.19610099995</v>
      </c>
      <c r="O43" s="17">
        <v>250894.96479</v>
      </c>
      <c r="P43" s="22">
        <v>210513.57528399999</v>
      </c>
      <c r="Q43" s="19">
        <v>0</v>
      </c>
      <c r="R43" s="3">
        <v>0</v>
      </c>
      <c r="S43" s="3">
        <v>314816.03726700001</v>
      </c>
      <c r="T43" s="3">
        <v>5640.4411849999997</v>
      </c>
      <c r="U43" s="9">
        <v>100945.22689599999</v>
      </c>
      <c r="V43" s="4">
        <v>0</v>
      </c>
      <c r="W43" s="2">
        <v>81534.723845</v>
      </c>
      <c r="X43" s="2">
        <v>0</v>
      </c>
      <c r="Y43" s="5">
        <v>0</v>
      </c>
      <c r="Z43" s="10">
        <v>0</v>
      </c>
      <c r="AA43" s="79">
        <v>79143.074546999997</v>
      </c>
      <c r="AB43" s="86">
        <f t="shared" si="1"/>
        <v>79143.074546999997</v>
      </c>
      <c r="AC43" s="95">
        <v>88048.882279440004</v>
      </c>
      <c r="AD43" s="38">
        <v>73549.932792000007</v>
      </c>
      <c r="AE43" s="94">
        <f t="shared" si="2"/>
        <v>58710.24686900001</v>
      </c>
      <c r="AF43" s="90">
        <v>14839.685922999999</v>
      </c>
      <c r="AG43" s="83">
        <f t="shared" si="3"/>
        <v>64303.388623999999</v>
      </c>
      <c r="AH43" s="59">
        <v>64502.699370480004</v>
      </c>
      <c r="AI43" s="106">
        <v>4.0030912800000005</v>
      </c>
      <c r="AJ43" s="24">
        <v>14462.056824840001</v>
      </c>
      <c r="AK43" s="24">
        <v>6710.7377430000006</v>
      </c>
      <c r="AL43" s="24">
        <v>211449.28604652002</v>
      </c>
      <c r="AM43" s="24">
        <v>0</v>
      </c>
      <c r="AN43" s="24">
        <v>0</v>
      </c>
      <c r="AO43" s="24">
        <v>4261.5130615200005</v>
      </c>
      <c r="AP43" s="24">
        <f t="shared" si="4"/>
        <v>222421.53685104003</v>
      </c>
      <c r="AQ43" s="24">
        <v>9948.5714066400014</v>
      </c>
      <c r="AR43" s="24">
        <v>128296.40679648002</v>
      </c>
      <c r="AS43" s="24">
        <f t="shared" si="5"/>
        <v>138244.97820312003</v>
      </c>
      <c r="AT43" s="24">
        <v>5.1150610800000003</v>
      </c>
      <c r="AU43" s="24">
        <v>369.84115548000005</v>
      </c>
      <c r="AV43" s="24">
        <v>0</v>
      </c>
      <c r="AW43" s="24">
        <v>0</v>
      </c>
      <c r="AX43" s="24">
        <v>6.4494248400000007</v>
      </c>
      <c r="AY43" s="24">
        <v>0</v>
      </c>
      <c r="AZ43" s="24">
        <v>466.80492204000006</v>
      </c>
      <c r="BA43" s="24">
        <f t="shared" si="6"/>
        <v>848.2105634400001</v>
      </c>
      <c r="BB43" s="24">
        <v>4260.1786977600004</v>
      </c>
      <c r="BC43" s="24">
        <v>582.44978124000011</v>
      </c>
      <c r="BD43" s="108">
        <v>0</v>
      </c>
      <c r="BE43" s="24">
        <v>0</v>
      </c>
      <c r="BF43" s="24">
        <v>15661.872239040002</v>
      </c>
      <c r="BG43" s="24">
        <v>61.825520880000006</v>
      </c>
      <c r="BH43" s="24">
        <v>0.66718188000000012</v>
      </c>
      <c r="BI43" s="24">
        <v>2182.5743234400002</v>
      </c>
      <c r="BJ43" s="24">
        <v>6797.9161753200005</v>
      </c>
      <c r="BK43" s="24">
        <v>1402.8610996800001</v>
      </c>
      <c r="BL43" s="24">
        <v>1709.5423705200001</v>
      </c>
      <c r="BM43" s="24">
        <v>41.365276560000005</v>
      </c>
      <c r="BN43" s="24">
        <v>12760.075848960001</v>
      </c>
      <c r="BO43" s="24">
        <v>0</v>
      </c>
      <c r="BP43" s="66">
        <f t="shared" si="7"/>
        <v>45461.328515280009</v>
      </c>
      <c r="BQ43" s="102">
        <v>-120.466992</v>
      </c>
      <c r="BR43" s="45">
        <v>47.385556000000001</v>
      </c>
    </row>
    <row r="44" spans="1:70" x14ac:dyDescent="0.25">
      <c r="A44" s="6" t="s">
        <v>35</v>
      </c>
      <c r="B44" s="32" t="s">
        <v>45</v>
      </c>
      <c r="C44" s="64" t="s">
        <v>158</v>
      </c>
      <c r="D44" s="66">
        <v>15233352.211278999</v>
      </c>
      <c r="E44" s="74">
        <v>5049431.4745739996</v>
      </c>
      <c r="F44" s="75">
        <f t="shared" si="16"/>
        <v>0.331472114905564</v>
      </c>
      <c r="G44" s="34">
        <v>860375</v>
      </c>
      <c r="H44" s="70">
        <v>25940</v>
      </c>
      <c r="I44" s="38">
        <v>19257</v>
      </c>
      <c r="J44" s="60">
        <v>2497043</v>
      </c>
      <c r="K44" s="14">
        <v>4631548.9413160002</v>
      </c>
      <c r="L44" s="16">
        <v>336868.655807</v>
      </c>
      <c r="M44" s="16">
        <v>2143.8954739999999</v>
      </c>
      <c r="N44" s="41">
        <v>78869.981976999901</v>
      </c>
      <c r="O44" s="17">
        <v>312508.41971699998</v>
      </c>
      <c r="P44" s="22">
        <v>297687.77553099999</v>
      </c>
      <c r="Q44" s="19">
        <v>4941922.9898020001</v>
      </c>
      <c r="R44" s="3">
        <v>0</v>
      </c>
      <c r="S44" s="3">
        <v>306.16317199999997</v>
      </c>
      <c r="T44" s="3">
        <v>107201.754482</v>
      </c>
      <c r="U44" s="9">
        <v>0.64001300000000005</v>
      </c>
      <c r="V44" s="4">
        <v>2009353.4365010001</v>
      </c>
      <c r="W44" s="2">
        <v>2266446.0170829999</v>
      </c>
      <c r="X44" s="2">
        <v>0</v>
      </c>
      <c r="Y44" s="5">
        <v>0</v>
      </c>
      <c r="Z44" s="10">
        <v>1942216.4639369999</v>
      </c>
      <c r="AA44" s="79">
        <v>1968186.1306799999</v>
      </c>
      <c r="AB44" s="86">
        <f t="shared" si="1"/>
        <v>3910402.5946169998</v>
      </c>
      <c r="AC44" s="95">
        <v>894617.73346716014</v>
      </c>
      <c r="AD44" s="38">
        <v>824559.556919</v>
      </c>
      <c r="AE44" s="94">
        <f t="shared" si="2"/>
        <v>268107.57001299993</v>
      </c>
      <c r="AF44" s="90">
        <v>556451.98690600006</v>
      </c>
      <c r="AG44" s="83">
        <f t="shared" si="3"/>
        <v>3353950.6077109999</v>
      </c>
      <c r="AH44" s="59">
        <v>179988.76928304002</v>
      </c>
      <c r="AI44" s="106">
        <v>0</v>
      </c>
      <c r="AJ44" s="24">
        <v>85456.880675640015</v>
      </c>
      <c r="AK44" s="24">
        <v>108751.75840980001</v>
      </c>
      <c r="AL44" s="24">
        <v>1965848.2959045602</v>
      </c>
      <c r="AM44" s="24">
        <v>0</v>
      </c>
      <c r="AN44" s="24">
        <v>0</v>
      </c>
      <c r="AO44" s="24">
        <v>1791.8281357200001</v>
      </c>
      <c r="AP44" s="24">
        <f t="shared" si="4"/>
        <v>2076391.8824500802</v>
      </c>
      <c r="AQ44" s="24">
        <v>656653.97232756007</v>
      </c>
      <c r="AR44" s="24">
        <v>1804281.0855102001</v>
      </c>
      <c r="AS44" s="24">
        <f t="shared" si="5"/>
        <v>2460935.0578377601</v>
      </c>
      <c r="AT44" s="24">
        <v>1993.0946695200003</v>
      </c>
      <c r="AU44" s="24">
        <v>284104.94799060002</v>
      </c>
      <c r="AV44" s="24">
        <v>8.0061825600000009</v>
      </c>
      <c r="AW44" s="24">
        <v>0</v>
      </c>
      <c r="AX44" s="24">
        <v>0</v>
      </c>
      <c r="AY44" s="24">
        <v>0</v>
      </c>
      <c r="AZ44" s="24">
        <v>360.72300312000004</v>
      </c>
      <c r="BA44" s="24">
        <f t="shared" si="6"/>
        <v>286466.77184579999</v>
      </c>
      <c r="BB44" s="24">
        <v>87783.566285160006</v>
      </c>
      <c r="BC44" s="24">
        <v>477.25743816000005</v>
      </c>
      <c r="BD44" s="108">
        <v>136.10510352</v>
      </c>
      <c r="BE44" s="24">
        <v>0</v>
      </c>
      <c r="BF44" s="24">
        <v>20994.212217960001</v>
      </c>
      <c r="BG44" s="24">
        <v>2256.8539060800003</v>
      </c>
      <c r="BH44" s="24">
        <v>122.31667800000001</v>
      </c>
      <c r="BI44" s="24">
        <v>13521.997555920001</v>
      </c>
      <c r="BJ44" s="24">
        <v>217.94608080000003</v>
      </c>
      <c r="BK44" s="24">
        <v>440.34004080000005</v>
      </c>
      <c r="BL44" s="24">
        <v>991.65466764000007</v>
      </c>
      <c r="BM44" s="24">
        <v>0</v>
      </c>
      <c r="BN44" s="24">
        <v>13421.920273920001</v>
      </c>
      <c r="BO44" s="24">
        <v>0</v>
      </c>
      <c r="BP44" s="66">
        <f t="shared" si="7"/>
        <v>140364.17024796002</v>
      </c>
      <c r="BQ44" s="102">
        <v>-117.931302</v>
      </c>
      <c r="BR44" s="45">
        <v>44.440359999999998</v>
      </c>
    </row>
    <row r="45" spans="1:70" x14ac:dyDescent="0.25">
      <c r="A45" s="6" t="s">
        <v>46</v>
      </c>
      <c r="B45" s="32" t="s">
        <v>47</v>
      </c>
      <c r="C45" s="64" t="s">
        <v>159</v>
      </c>
      <c r="D45" s="66">
        <v>7442429.3739989996</v>
      </c>
      <c r="E45" s="74">
        <v>3621748.1546669998</v>
      </c>
      <c r="F45" s="75">
        <f t="shared" si="16"/>
        <v>0.48663520641794761</v>
      </c>
      <c r="G45" s="34">
        <v>847679</v>
      </c>
      <c r="H45" s="70">
        <v>11685</v>
      </c>
      <c r="I45" s="38">
        <v>16659</v>
      </c>
      <c r="J45" s="60">
        <v>5337397</v>
      </c>
      <c r="K45" s="14">
        <v>305486.423909</v>
      </c>
      <c r="L45" s="16">
        <v>1424735.298459</v>
      </c>
      <c r="M45" s="16">
        <v>1585931.4537760001</v>
      </c>
      <c r="N45" s="41">
        <v>305594.97852299968</v>
      </c>
      <c r="O45" s="17">
        <v>351747.40442899999</v>
      </c>
      <c r="P45" s="22">
        <v>5818.83799</v>
      </c>
      <c r="Q45" s="19">
        <v>3002.9906740000001</v>
      </c>
      <c r="R45" s="3">
        <v>3617950.9694440002</v>
      </c>
      <c r="S45" s="3">
        <v>0</v>
      </c>
      <c r="T45" s="3">
        <v>794.19532300000003</v>
      </c>
      <c r="U45" s="9">
        <v>0</v>
      </c>
      <c r="V45" s="4">
        <v>0</v>
      </c>
      <c r="W45" s="2">
        <v>14119.429625000001</v>
      </c>
      <c r="X45" s="2">
        <v>7083.6464800000003</v>
      </c>
      <c r="Y45" s="5">
        <v>3246.6497610000001</v>
      </c>
      <c r="Z45" s="10">
        <v>0</v>
      </c>
      <c r="AA45" s="79">
        <v>13296.191772000002</v>
      </c>
      <c r="AB45" s="86">
        <f t="shared" si="1"/>
        <v>13296.191772000002</v>
      </c>
      <c r="AC45" s="95">
        <v>1081843.2022086</v>
      </c>
      <c r="AD45" s="38">
        <v>63360.602316999997</v>
      </c>
      <c r="AE45" s="94">
        <f t="shared" si="2"/>
        <v>60755.212958999997</v>
      </c>
      <c r="AF45" s="90">
        <v>2605.3893579999999</v>
      </c>
      <c r="AG45" s="83">
        <f t="shared" si="3"/>
        <v>10690.802414000002</v>
      </c>
      <c r="AH45" s="59">
        <v>1084971.61804392</v>
      </c>
      <c r="AI45" s="106">
        <v>0</v>
      </c>
      <c r="AJ45" s="24">
        <v>309861.94925592002</v>
      </c>
      <c r="AK45" s="24">
        <v>382586.33093364001</v>
      </c>
      <c r="AL45" s="24">
        <v>221992.53890220003</v>
      </c>
      <c r="AM45" s="24">
        <v>0</v>
      </c>
      <c r="AN45" s="24">
        <v>0</v>
      </c>
      <c r="AO45" s="24">
        <v>0</v>
      </c>
      <c r="AP45" s="24">
        <f t="shared" si="4"/>
        <v>604578.86983584007</v>
      </c>
      <c r="AQ45" s="24">
        <v>808800.57457632013</v>
      </c>
      <c r="AR45" s="24">
        <v>882414.30970008008</v>
      </c>
      <c r="AS45" s="24">
        <f t="shared" si="5"/>
        <v>1691214.8842764003</v>
      </c>
      <c r="AT45" s="24">
        <v>601228.94961636001</v>
      </c>
      <c r="AU45" s="24">
        <v>17178.376652280003</v>
      </c>
      <c r="AV45" s="24">
        <v>0</v>
      </c>
      <c r="AW45" s="24">
        <v>0</v>
      </c>
      <c r="AX45" s="24">
        <v>278705.22264180001</v>
      </c>
      <c r="AY45" s="24">
        <v>0</v>
      </c>
      <c r="AZ45" s="24">
        <v>15069.414729600001</v>
      </c>
      <c r="BA45" s="24">
        <f t="shared" si="6"/>
        <v>912181.9636400399</v>
      </c>
      <c r="BB45" s="24">
        <v>3157.3270501200004</v>
      </c>
      <c r="BC45" s="24">
        <v>7.3390006800000007</v>
      </c>
      <c r="BD45" s="108">
        <v>0</v>
      </c>
      <c r="BE45" s="24">
        <v>0</v>
      </c>
      <c r="BF45" s="24">
        <v>356.49751788000003</v>
      </c>
      <c r="BG45" s="24">
        <v>78.060279960000003</v>
      </c>
      <c r="BH45" s="24">
        <v>0</v>
      </c>
      <c r="BI45" s="24">
        <v>97031.151929880012</v>
      </c>
      <c r="BJ45" s="24">
        <v>0</v>
      </c>
      <c r="BK45" s="24">
        <v>3.1135154400000005</v>
      </c>
      <c r="BL45" s="24">
        <v>50.261034960000003</v>
      </c>
      <c r="BM45" s="24">
        <v>0</v>
      </c>
      <c r="BN45" s="24">
        <v>3181.3455978000002</v>
      </c>
      <c r="BO45" s="24">
        <v>0</v>
      </c>
      <c r="BP45" s="66">
        <f t="shared" si="7"/>
        <v>103865.09592672001</v>
      </c>
      <c r="BQ45" s="102">
        <v>-109.729542</v>
      </c>
      <c r="BR45" s="45">
        <v>38.062272</v>
      </c>
    </row>
    <row r="46" spans="1:70" x14ac:dyDescent="0.25">
      <c r="A46" s="6" t="s">
        <v>46</v>
      </c>
      <c r="B46" s="32" t="s">
        <v>48</v>
      </c>
      <c r="C46" s="64" t="s">
        <v>160</v>
      </c>
      <c r="D46" s="66">
        <v>15606957.021020001</v>
      </c>
      <c r="E46" s="74">
        <v>7281592.8861300005</v>
      </c>
      <c r="F46" s="75">
        <f t="shared" si="16"/>
        <v>0.46656070599303207</v>
      </c>
      <c r="G46" s="34">
        <v>2045310</v>
      </c>
      <c r="H46" s="70">
        <v>27483</v>
      </c>
      <c r="I46" s="38">
        <v>108104</v>
      </c>
      <c r="J46" s="60">
        <v>11286400</v>
      </c>
      <c r="K46" s="14">
        <v>3434029.9790979996</v>
      </c>
      <c r="L46" s="16">
        <v>1231997.1285929999</v>
      </c>
      <c r="M46" s="16">
        <v>1914271.8519609999</v>
      </c>
      <c r="N46" s="41">
        <v>701293.92647800129</v>
      </c>
      <c r="O46" s="17">
        <v>1245667.604977</v>
      </c>
      <c r="P46" s="22">
        <v>912774.88358000002</v>
      </c>
      <c r="Q46" s="19">
        <v>7275926.1518620001</v>
      </c>
      <c r="R46" s="3">
        <v>5668.0086840000004</v>
      </c>
      <c r="S46" s="3">
        <v>0</v>
      </c>
      <c r="T46" s="3">
        <v>0</v>
      </c>
      <c r="U46" s="9">
        <v>0</v>
      </c>
      <c r="V46" s="4">
        <v>0</v>
      </c>
      <c r="W46" s="2">
        <v>759472.520961</v>
      </c>
      <c r="X46" s="2">
        <v>0</v>
      </c>
      <c r="Y46" s="5">
        <v>0</v>
      </c>
      <c r="Z46" s="10">
        <v>0</v>
      </c>
      <c r="AA46" s="79">
        <v>560497.13612599997</v>
      </c>
      <c r="AB46" s="86">
        <f t="shared" si="1"/>
        <v>560497.13612599997</v>
      </c>
      <c r="AC46" s="95">
        <v>2755986.2365395604</v>
      </c>
      <c r="AD46" s="38">
        <v>1752631.6281939999</v>
      </c>
      <c r="AE46" s="94">
        <f t="shared" si="2"/>
        <v>1368027.1744799998</v>
      </c>
      <c r="AF46" s="90">
        <v>384604.45371400006</v>
      </c>
      <c r="AG46" s="83">
        <f t="shared" si="3"/>
        <v>175892.68241199991</v>
      </c>
      <c r="AH46" s="59">
        <v>2556129.9028399205</v>
      </c>
      <c r="AI46" s="106">
        <v>0</v>
      </c>
      <c r="AJ46" s="24">
        <v>700362.16925616004</v>
      </c>
      <c r="AK46" s="24">
        <v>971070.54988428007</v>
      </c>
      <c r="AL46" s="24">
        <v>295414.57043244003</v>
      </c>
      <c r="AM46" s="24">
        <v>0</v>
      </c>
      <c r="AN46" s="24">
        <v>0</v>
      </c>
      <c r="AO46" s="24">
        <v>0</v>
      </c>
      <c r="AP46" s="24">
        <f t="shared" si="4"/>
        <v>1266485.1203167201</v>
      </c>
      <c r="AQ46" s="24">
        <v>917672.42572452012</v>
      </c>
      <c r="AR46" s="24">
        <v>2016708.9049807203</v>
      </c>
      <c r="AS46" s="24">
        <f t="shared" si="5"/>
        <v>2934381.3307052404</v>
      </c>
      <c r="AT46" s="24">
        <v>844433.64681732014</v>
      </c>
      <c r="AU46" s="24">
        <v>205902.11350224001</v>
      </c>
      <c r="AV46" s="24">
        <v>0</v>
      </c>
      <c r="AW46" s="24">
        <v>0</v>
      </c>
      <c r="AX46" s="24">
        <v>1040963.4116632801</v>
      </c>
      <c r="AY46" s="24">
        <v>388.07746020000002</v>
      </c>
      <c r="AZ46" s="24">
        <v>90817.909475400011</v>
      </c>
      <c r="BA46" s="24">
        <f t="shared" si="6"/>
        <v>2182505.1589184403</v>
      </c>
      <c r="BB46" s="24">
        <v>23398.735713480004</v>
      </c>
      <c r="BC46" s="24">
        <v>46.257943680000004</v>
      </c>
      <c r="BD46" s="108">
        <v>113.86570752000002</v>
      </c>
      <c r="BE46" s="24">
        <v>0</v>
      </c>
      <c r="BF46" s="24">
        <v>6982.5031621200005</v>
      </c>
      <c r="BG46" s="24">
        <v>4550.6252095200007</v>
      </c>
      <c r="BH46" s="24">
        <v>5.1150610800000003</v>
      </c>
      <c r="BI46" s="24">
        <v>151065.98999712002</v>
      </c>
      <c r="BJ46" s="24">
        <v>0</v>
      </c>
      <c r="BK46" s="24">
        <v>415.20952332000002</v>
      </c>
      <c r="BL46" s="24">
        <v>164.12674248000002</v>
      </c>
      <c r="BM46" s="24">
        <v>0</v>
      </c>
      <c r="BN46" s="24">
        <v>10669.350231</v>
      </c>
      <c r="BO46" s="24">
        <v>0</v>
      </c>
      <c r="BP46" s="66">
        <f t="shared" si="7"/>
        <v>197411.77929132001</v>
      </c>
      <c r="BQ46" s="102">
        <v>-112.165744</v>
      </c>
      <c r="BR46" s="45">
        <v>37.992742</v>
      </c>
    </row>
    <row r="47" spans="1:70" x14ac:dyDescent="0.25">
      <c r="A47" s="6" t="s">
        <v>46</v>
      </c>
      <c r="B47" s="32" t="s">
        <v>49</v>
      </c>
      <c r="C47" s="64" t="s">
        <v>161</v>
      </c>
      <c r="D47" s="66">
        <v>9230264.3880819995</v>
      </c>
      <c r="E47" s="74">
        <v>4171780.7023120001</v>
      </c>
      <c r="F47" s="75">
        <f t="shared" si="16"/>
        <v>0.45196762811025765</v>
      </c>
      <c r="G47" s="34">
        <v>772695</v>
      </c>
      <c r="H47" s="70">
        <v>21688</v>
      </c>
      <c r="I47" s="38">
        <v>17718</v>
      </c>
      <c r="J47" s="60">
        <v>2804519</v>
      </c>
      <c r="K47" s="14">
        <v>72779.041759</v>
      </c>
      <c r="L47" s="16">
        <v>1919410.6268600002</v>
      </c>
      <c r="M47" s="16">
        <v>1779718.8286350002</v>
      </c>
      <c r="N47" s="41">
        <v>399872.20505800005</v>
      </c>
      <c r="O47" s="17">
        <v>433870.00391700002</v>
      </c>
      <c r="P47" s="22">
        <v>9785.8320509999994</v>
      </c>
      <c r="Q47" s="19">
        <v>1997.411801</v>
      </c>
      <c r="R47" s="3">
        <v>4169783.2872910001</v>
      </c>
      <c r="S47" s="3">
        <v>0</v>
      </c>
      <c r="T47" s="3">
        <v>0</v>
      </c>
      <c r="U47" s="9">
        <v>0</v>
      </c>
      <c r="V47" s="4">
        <v>25.353221999999999</v>
      </c>
      <c r="W47" s="2">
        <v>663295.27876500005</v>
      </c>
      <c r="X47" s="2">
        <v>0</v>
      </c>
      <c r="Y47" s="5">
        <v>0</v>
      </c>
      <c r="Z47" s="10">
        <v>6.0887969999999996</v>
      </c>
      <c r="AA47" s="79">
        <v>27503.302674999999</v>
      </c>
      <c r="AB47" s="86">
        <f t="shared" si="1"/>
        <v>27509.391471999999</v>
      </c>
      <c r="AC47" s="95">
        <v>1460706.4358578802</v>
      </c>
      <c r="AD47" s="38">
        <v>14771.354041999999</v>
      </c>
      <c r="AE47" s="94">
        <f t="shared" si="2"/>
        <v>8569.6833109999989</v>
      </c>
      <c r="AF47" s="90">
        <v>6201.6707310000002</v>
      </c>
      <c r="AG47" s="83">
        <f t="shared" si="3"/>
        <v>21307.720740999997</v>
      </c>
      <c r="AH47" s="59">
        <v>824275.19110104011</v>
      </c>
      <c r="AI47" s="106">
        <v>0</v>
      </c>
      <c r="AJ47" s="24">
        <v>415291.36429728003</v>
      </c>
      <c r="AK47" s="24">
        <v>813294.48932604003</v>
      </c>
      <c r="AL47" s="24">
        <v>267573.73776192003</v>
      </c>
      <c r="AM47" s="24">
        <v>0</v>
      </c>
      <c r="AN47" s="24">
        <v>0</v>
      </c>
      <c r="AO47" s="24">
        <v>0</v>
      </c>
      <c r="AP47" s="24">
        <f t="shared" si="4"/>
        <v>1080868.2270879601</v>
      </c>
      <c r="AQ47" s="24">
        <v>682496.15047956002</v>
      </c>
      <c r="AR47" s="24">
        <v>801068.60376900004</v>
      </c>
      <c r="AS47" s="24">
        <f t="shared" si="5"/>
        <v>1483564.7542485599</v>
      </c>
      <c r="AT47" s="24">
        <v>724837.95891792013</v>
      </c>
      <c r="AU47" s="24">
        <v>34391.669156280004</v>
      </c>
      <c r="AV47" s="24">
        <v>0</v>
      </c>
      <c r="AW47" s="24">
        <v>0</v>
      </c>
      <c r="AX47" s="24">
        <v>229060.88613288003</v>
      </c>
      <c r="AY47" s="24">
        <v>0</v>
      </c>
      <c r="AZ47" s="24">
        <v>31194.978375240004</v>
      </c>
      <c r="BA47" s="24">
        <f t="shared" si="6"/>
        <v>1019485.4925823201</v>
      </c>
      <c r="BB47" s="24">
        <v>16418.011703040003</v>
      </c>
      <c r="BC47" s="24">
        <v>33.581487960000004</v>
      </c>
      <c r="BD47" s="108">
        <v>0</v>
      </c>
      <c r="BE47" s="24">
        <v>0</v>
      </c>
      <c r="BF47" s="24">
        <v>41135.321205360007</v>
      </c>
      <c r="BG47" s="24">
        <v>389.85661188000006</v>
      </c>
      <c r="BH47" s="24">
        <v>115.42246524000001</v>
      </c>
      <c r="BI47" s="24">
        <v>108002.29076460001</v>
      </c>
      <c r="BJ47" s="24">
        <v>178.35995592</v>
      </c>
      <c r="BK47" s="24">
        <v>37.584579240000004</v>
      </c>
      <c r="BL47" s="24">
        <v>47.369913480000008</v>
      </c>
      <c r="BM47" s="24">
        <v>0</v>
      </c>
      <c r="BN47" s="24">
        <v>6466.7715688800008</v>
      </c>
      <c r="BO47" s="24">
        <v>0</v>
      </c>
      <c r="BP47" s="66">
        <f t="shared" si="7"/>
        <v>172824.57025560003</v>
      </c>
      <c r="BQ47" s="102">
        <v>-110.195723</v>
      </c>
      <c r="BR47" s="45">
        <v>39.808926999999997</v>
      </c>
    </row>
    <row r="48" spans="1:70" x14ac:dyDescent="0.25">
      <c r="A48" s="6" t="s">
        <v>46</v>
      </c>
      <c r="B48" s="32" t="s">
        <v>50</v>
      </c>
      <c r="C48" s="64" t="s">
        <v>162</v>
      </c>
      <c r="D48" s="66">
        <v>22054877.255350001</v>
      </c>
      <c r="E48" s="74">
        <v>7716209.9044369999</v>
      </c>
      <c r="F48" s="75">
        <f t="shared" si="16"/>
        <v>0.34986410557171549</v>
      </c>
      <c r="G48" s="34">
        <v>1028910</v>
      </c>
      <c r="H48" s="70">
        <v>16732</v>
      </c>
      <c r="I48" s="38">
        <v>42389</v>
      </c>
      <c r="J48" s="60">
        <v>6944605</v>
      </c>
      <c r="K48" s="14">
        <v>2613819.6658290001</v>
      </c>
      <c r="L48" s="16">
        <v>1878044.071401</v>
      </c>
      <c r="M48" s="16">
        <v>2033789.040175</v>
      </c>
      <c r="N48" s="41">
        <v>1190557.1270319996</v>
      </c>
      <c r="O48" s="17">
        <v>620267.03624199994</v>
      </c>
      <c r="P48" s="22">
        <v>305873.40780699998</v>
      </c>
      <c r="Q48" s="19">
        <v>4447079.4313160004</v>
      </c>
      <c r="R48" s="3">
        <v>3269131.3010530001</v>
      </c>
      <c r="S48" s="3">
        <v>0</v>
      </c>
      <c r="T48" s="3">
        <v>0</v>
      </c>
      <c r="U48" s="9">
        <v>0</v>
      </c>
      <c r="V48" s="4">
        <v>24.185119</v>
      </c>
      <c r="W48" s="2">
        <v>1062167.0591750001</v>
      </c>
      <c r="X48" s="2">
        <v>0</v>
      </c>
      <c r="Y48" s="5">
        <v>0</v>
      </c>
      <c r="Z48" s="10">
        <v>6.2217909999999996</v>
      </c>
      <c r="AA48" s="79">
        <v>794727.76952500001</v>
      </c>
      <c r="AB48" s="86">
        <f t="shared" si="1"/>
        <v>794733.991316</v>
      </c>
      <c r="AC48" s="95">
        <v>3676850.0155900805</v>
      </c>
      <c r="AD48" s="38">
        <v>1677382.6812610002</v>
      </c>
      <c r="AE48" s="94">
        <f t="shared" si="2"/>
        <v>1230799.0618890002</v>
      </c>
      <c r="AF48" s="90">
        <v>446583.61937200004</v>
      </c>
      <c r="AG48" s="83">
        <f t="shared" si="3"/>
        <v>348150.37194399995</v>
      </c>
      <c r="AH48" s="59">
        <v>719798.28939036012</v>
      </c>
      <c r="AI48" s="106">
        <v>0</v>
      </c>
      <c r="AJ48" s="24">
        <v>1188650.1254382001</v>
      </c>
      <c r="AK48" s="24">
        <v>626354.35203528008</v>
      </c>
      <c r="AL48" s="24">
        <v>629895.30866640003</v>
      </c>
      <c r="AM48" s="24">
        <v>0</v>
      </c>
      <c r="AN48" s="24">
        <v>0</v>
      </c>
      <c r="AO48" s="24">
        <v>0</v>
      </c>
      <c r="AP48" s="24">
        <f t="shared" si="4"/>
        <v>1256249.66070168</v>
      </c>
      <c r="AQ48" s="24">
        <v>2449695.0447054002</v>
      </c>
      <c r="AR48" s="24">
        <v>725739.09924384009</v>
      </c>
      <c r="AS48" s="24">
        <f t="shared" si="5"/>
        <v>3175434.1439492404</v>
      </c>
      <c r="AT48" s="24">
        <v>1234365.8726437201</v>
      </c>
      <c r="AU48" s="24">
        <v>304511.59536624001</v>
      </c>
      <c r="AV48" s="24">
        <v>0</v>
      </c>
      <c r="AW48" s="24">
        <v>0</v>
      </c>
      <c r="AX48" s="24">
        <v>450733.17773268005</v>
      </c>
      <c r="AY48" s="24">
        <v>0</v>
      </c>
      <c r="AZ48" s="24">
        <v>40499.941661640005</v>
      </c>
      <c r="BA48" s="24">
        <f t="shared" si="6"/>
        <v>2030110.5874042802</v>
      </c>
      <c r="BB48" s="24">
        <v>22507.603115760001</v>
      </c>
      <c r="BC48" s="24">
        <v>0</v>
      </c>
      <c r="BD48" s="108">
        <v>0</v>
      </c>
      <c r="BE48" s="24">
        <v>0</v>
      </c>
      <c r="BF48" s="24">
        <v>12246.568195320002</v>
      </c>
      <c r="BG48" s="24">
        <v>568.4389617600001</v>
      </c>
      <c r="BH48" s="24">
        <v>177.91516800000002</v>
      </c>
      <c r="BI48" s="24">
        <v>30284.052715080004</v>
      </c>
      <c r="BJ48" s="24">
        <v>66.940581960000003</v>
      </c>
      <c r="BK48" s="24">
        <v>0</v>
      </c>
      <c r="BL48" s="24">
        <v>50.038641000000005</v>
      </c>
      <c r="BM48" s="24">
        <v>0</v>
      </c>
      <c r="BN48" s="24">
        <v>14.010819480000002</v>
      </c>
      <c r="BO48" s="24">
        <v>0</v>
      </c>
      <c r="BP48" s="66">
        <f t="shared" si="7"/>
        <v>65915.568198360023</v>
      </c>
      <c r="BQ48" s="102">
        <v>-112.59557100000001</v>
      </c>
      <c r="BR48" s="45">
        <v>40.444302999999998</v>
      </c>
    </row>
    <row r="49" spans="1:70" x14ac:dyDescent="0.25">
      <c r="A49" s="6" t="s">
        <v>51</v>
      </c>
      <c r="B49" s="32" t="s">
        <v>52</v>
      </c>
      <c r="C49" s="64" t="s">
        <v>163</v>
      </c>
      <c r="D49" s="66">
        <v>25233499.708953001</v>
      </c>
      <c r="E49" s="74">
        <v>9384345.1828799993</v>
      </c>
      <c r="F49" s="75">
        <f t="shared" si="16"/>
        <v>0.37190026318665487</v>
      </c>
      <c r="G49" s="34">
        <v>675848</v>
      </c>
      <c r="H49" s="70">
        <v>14533</v>
      </c>
      <c r="I49" s="38">
        <v>33792</v>
      </c>
      <c r="J49" s="60">
        <v>2822628</v>
      </c>
      <c r="K49" s="14">
        <v>2560.7003970000001</v>
      </c>
      <c r="L49" s="16">
        <v>3252553.6860369998</v>
      </c>
      <c r="M49" s="16">
        <v>5852432.1776400004</v>
      </c>
      <c r="N49" s="41">
        <v>276798.61880599894</v>
      </c>
      <c r="O49" s="17">
        <v>1086407.259022</v>
      </c>
      <c r="P49" s="22">
        <v>882.55740400000002</v>
      </c>
      <c r="Q49" s="19">
        <v>9377244.8980320003</v>
      </c>
      <c r="R49" s="3">
        <v>1628.1601209999999</v>
      </c>
      <c r="S49" s="3">
        <v>0</v>
      </c>
      <c r="T49" s="3">
        <v>0</v>
      </c>
      <c r="U49" s="9">
        <v>5470.7151050000002</v>
      </c>
      <c r="V49" s="4">
        <v>5263576.9237080002</v>
      </c>
      <c r="W49" s="2">
        <v>3980158.3323209998</v>
      </c>
      <c r="X49" s="2">
        <v>0</v>
      </c>
      <c r="Y49" s="5">
        <v>0</v>
      </c>
      <c r="Z49" s="10">
        <v>1106.4783520000001</v>
      </c>
      <c r="AA49" s="79">
        <v>603.57608400000004</v>
      </c>
      <c r="AB49" s="86">
        <f t="shared" si="1"/>
        <v>1710.0544360000001</v>
      </c>
      <c r="AC49" s="95">
        <v>1105372.0383886802</v>
      </c>
      <c r="AD49" s="38">
        <v>243.76717500000001</v>
      </c>
      <c r="AE49" s="94">
        <f t="shared" si="2"/>
        <v>69.793826999999993</v>
      </c>
      <c r="AF49" s="90">
        <v>173.97334800000002</v>
      </c>
      <c r="AG49" s="83">
        <f t="shared" si="3"/>
        <v>1536.0810880000001</v>
      </c>
      <c r="AH49" s="59">
        <v>423049.79998584004</v>
      </c>
      <c r="AI49" s="106">
        <v>0</v>
      </c>
      <c r="AJ49" s="24">
        <v>328683.81727260002</v>
      </c>
      <c r="AK49" s="24">
        <v>1420719.7794559202</v>
      </c>
      <c r="AL49" s="24">
        <v>446554.39522428007</v>
      </c>
      <c r="AM49" s="24">
        <v>0</v>
      </c>
      <c r="AN49" s="24">
        <v>0</v>
      </c>
      <c r="AO49" s="24">
        <v>0</v>
      </c>
      <c r="AP49" s="24">
        <f t="shared" si="4"/>
        <v>1867274.1746802004</v>
      </c>
      <c r="AQ49" s="24">
        <v>3432361.2156640803</v>
      </c>
      <c r="AR49" s="24">
        <v>2791474.9751005201</v>
      </c>
      <c r="AS49" s="24">
        <f t="shared" si="5"/>
        <v>6223836.1907646004</v>
      </c>
      <c r="AT49" s="24">
        <v>22059.034498440004</v>
      </c>
      <c r="AU49" s="24">
        <v>60155.787028320003</v>
      </c>
      <c r="AV49" s="24">
        <v>0</v>
      </c>
      <c r="AW49" s="24">
        <v>0</v>
      </c>
      <c r="AX49" s="24">
        <v>119.64795048000001</v>
      </c>
      <c r="AY49" s="24">
        <v>0</v>
      </c>
      <c r="AZ49" s="24">
        <v>3158.4390199200002</v>
      </c>
      <c r="BA49" s="24">
        <f t="shared" si="6"/>
        <v>85492.908497159995</v>
      </c>
      <c r="BB49" s="24">
        <v>209635.21851480001</v>
      </c>
      <c r="BC49" s="24">
        <v>0</v>
      </c>
      <c r="BD49" s="108">
        <v>0</v>
      </c>
      <c r="BE49" s="24">
        <v>0</v>
      </c>
      <c r="BF49" s="24">
        <v>52825.459712760006</v>
      </c>
      <c r="BG49" s="24">
        <v>1751.7972229200002</v>
      </c>
      <c r="BH49" s="24">
        <v>43.144428240000003</v>
      </c>
      <c r="BI49" s="24">
        <v>593042.62794876006</v>
      </c>
      <c r="BJ49" s="24">
        <v>16891.933231800002</v>
      </c>
      <c r="BK49" s="24">
        <v>1009.4461844400001</v>
      </c>
      <c r="BL49" s="24">
        <v>382.29521724000006</v>
      </c>
      <c r="BM49" s="24">
        <v>2.8911214800000002</v>
      </c>
      <c r="BN49" s="24">
        <v>3395.7333752400004</v>
      </c>
      <c r="BO49" s="24">
        <v>0</v>
      </c>
      <c r="BP49" s="66">
        <f t="shared" si="7"/>
        <v>878980.54695768014</v>
      </c>
      <c r="BQ49" s="102">
        <v>-108.406503</v>
      </c>
      <c r="BR49" s="45">
        <v>41.985810000000001</v>
      </c>
    </row>
    <row r="50" spans="1:70" x14ac:dyDescent="0.25">
      <c r="A50" s="6" t="s">
        <v>51</v>
      </c>
      <c r="B50" s="32" t="s">
        <v>53</v>
      </c>
      <c r="C50" s="64" t="s">
        <v>164</v>
      </c>
      <c r="D50" s="66">
        <v>70465790.974452004</v>
      </c>
      <c r="E50" s="74">
        <v>2453897.0565749998</v>
      </c>
      <c r="F50" s="75">
        <f t="shared" si="16"/>
        <v>3.4823948225667145E-2</v>
      </c>
      <c r="G50" s="34">
        <v>420939</v>
      </c>
      <c r="H50" s="70">
        <v>6157</v>
      </c>
      <c r="I50" s="38">
        <v>3080</v>
      </c>
      <c r="J50" s="60">
        <v>1022707</v>
      </c>
      <c r="K50" s="14">
        <v>368652.03072099999</v>
      </c>
      <c r="L50" s="16">
        <v>1959418.7510609999</v>
      </c>
      <c r="M50" s="16">
        <v>41862.455092999997</v>
      </c>
      <c r="N50" s="41">
        <v>83963.819699999876</v>
      </c>
      <c r="O50" s="17">
        <v>488627.58876999997</v>
      </c>
      <c r="P50" s="22">
        <v>88334.626510000002</v>
      </c>
      <c r="Q50" s="19">
        <v>2276913.0512100002</v>
      </c>
      <c r="R50" s="3">
        <v>196.28433100000001</v>
      </c>
      <c r="S50" s="3">
        <v>0</v>
      </c>
      <c r="T50" s="3">
        <v>176787.72069300001</v>
      </c>
      <c r="U50" s="9">
        <v>0</v>
      </c>
      <c r="V50" s="4">
        <v>1477924.6744550001</v>
      </c>
      <c r="W50" s="2">
        <v>1119426.037799</v>
      </c>
      <c r="X50" s="2">
        <v>0</v>
      </c>
      <c r="Y50" s="5">
        <v>0</v>
      </c>
      <c r="Z50" s="10">
        <v>274940.47996700002</v>
      </c>
      <c r="AA50" s="79">
        <v>64915.015073000002</v>
      </c>
      <c r="AB50" s="86">
        <f t="shared" si="1"/>
        <v>339855.49504000001</v>
      </c>
      <c r="AC50" s="95">
        <v>260702.87636772002</v>
      </c>
      <c r="AD50" s="38">
        <v>5636.5484299999998</v>
      </c>
      <c r="AE50" s="94">
        <f t="shared" si="2"/>
        <v>1544.4429519999999</v>
      </c>
      <c r="AF50" s="90">
        <v>4092.1054779999999</v>
      </c>
      <c r="AG50" s="83">
        <f t="shared" si="3"/>
        <v>335763.389562</v>
      </c>
      <c r="AH50" s="59">
        <v>154761.06564252003</v>
      </c>
      <c r="AI50" s="106">
        <v>0</v>
      </c>
      <c r="AJ50" s="24">
        <v>98550.769858560016</v>
      </c>
      <c r="AK50" s="24">
        <v>333693.90840348002</v>
      </c>
      <c r="AL50" s="24">
        <v>1052010.6092323202</v>
      </c>
      <c r="AM50" s="24">
        <v>0</v>
      </c>
      <c r="AN50" s="24">
        <v>97.853342400000017</v>
      </c>
      <c r="AO50" s="24">
        <v>27.799245000000003</v>
      </c>
      <c r="AP50" s="24">
        <f t="shared" si="4"/>
        <v>1385830.1702232</v>
      </c>
      <c r="AQ50" s="24">
        <v>286720.96814208</v>
      </c>
      <c r="AR50" s="24">
        <v>556207.96114188002</v>
      </c>
      <c r="AS50" s="24">
        <f t="shared" si="5"/>
        <v>842928.92928396002</v>
      </c>
      <c r="AT50" s="24">
        <v>20898.138027240002</v>
      </c>
      <c r="AU50" s="24">
        <v>12849.923008800002</v>
      </c>
      <c r="AV50" s="24">
        <v>0</v>
      </c>
      <c r="AW50" s="24">
        <v>0</v>
      </c>
      <c r="AX50" s="24">
        <v>6648.022646280001</v>
      </c>
      <c r="AY50" s="24">
        <v>0</v>
      </c>
      <c r="AZ50" s="24">
        <v>50.483428920000009</v>
      </c>
      <c r="BA50" s="24">
        <f t="shared" si="6"/>
        <v>40446.567111240001</v>
      </c>
      <c r="BB50" s="24">
        <v>1680.4087617600001</v>
      </c>
      <c r="BC50" s="24">
        <v>0</v>
      </c>
      <c r="BD50" s="108">
        <v>0</v>
      </c>
      <c r="BE50" s="24">
        <v>0</v>
      </c>
      <c r="BF50" s="24">
        <v>20017.680339600003</v>
      </c>
      <c r="BG50" s="24">
        <v>19.125880560000002</v>
      </c>
      <c r="BH50" s="24">
        <v>100.74446388000001</v>
      </c>
      <c r="BI50" s="24">
        <v>39624.376641120005</v>
      </c>
      <c r="BJ50" s="24">
        <v>17.7915168</v>
      </c>
      <c r="BK50" s="24">
        <v>250.63799292000002</v>
      </c>
      <c r="BL50" s="24">
        <v>527.96326104000002</v>
      </c>
      <c r="BM50" s="24">
        <v>0</v>
      </c>
      <c r="BN50" s="24">
        <v>23721.206955480004</v>
      </c>
      <c r="BO50" s="24">
        <v>0</v>
      </c>
      <c r="BP50" s="66">
        <f t="shared" si="7"/>
        <v>85959.935813160017</v>
      </c>
      <c r="BQ50" s="102">
        <v>-101.567763</v>
      </c>
      <c r="BR50" s="45">
        <v>42.141576000000001</v>
      </c>
    </row>
    <row r="51" spans="1:70" ht="15.75" thickBot="1" x14ac:dyDescent="0.3">
      <c r="A51" s="7" t="s">
        <v>51</v>
      </c>
      <c r="B51" s="33" t="s">
        <v>54</v>
      </c>
      <c r="C51" s="65" t="s">
        <v>165</v>
      </c>
      <c r="D51" s="67">
        <v>16406823.720704</v>
      </c>
      <c r="E51" s="76">
        <v>5669584.8842829997</v>
      </c>
      <c r="F51" s="77">
        <f t="shared" si="16"/>
        <v>0.34556261350748052</v>
      </c>
      <c r="G51" s="35">
        <v>543676</v>
      </c>
      <c r="H51" s="71">
        <v>14249</v>
      </c>
      <c r="I51" s="40">
        <v>17134</v>
      </c>
      <c r="J51" s="61">
        <v>2914584</v>
      </c>
      <c r="K51" s="44">
        <v>716492.03902300005</v>
      </c>
      <c r="L51" s="15">
        <v>3774300.3924739999</v>
      </c>
      <c r="M51" s="15">
        <v>958737.0432950001</v>
      </c>
      <c r="N51" s="43">
        <v>220055.40949099977</v>
      </c>
      <c r="O51" s="18">
        <v>971337.54246000003</v>
      </c>
      <c r="P51" s="22">
        <v>117213.124358</v>
      </c>
      <c r="Q51" s="19">
        <v>5669141.5258090002</v>
      </c>
      <c r="R51" s="3">
        <v>444.91047099999997</v>
      </c>
      <c r="S51" s="3">
        <v>0</v>
      </c>
      <c r="T51" s="3">
        <v>0</v>
      </c>
      <c r="U51" s="9">
        <v>0</v>
      </c>
      <c r="V51" s="4">
        <v>2728818.0617189999</v>
      </c>
      <c r="W51" s="2">
        <v>2882857.2269700002</v>
      </c>
      <c r="X51" s="2">
        <v>0</v>
      </c>
      <c r="Y51" s="5">
        <v>0</v>
      </c>
      <c r="Z51" s="81">
        <v>194610.45629199999</v>
      </c>
      <c r="AA51" s="82">
        <v>520687.70087599999</v>
      </c>
      <c r="AB51" s="87">
        <f t="shared" si="1"/>
        <v>715298.15716800001</v>
      </c>
      <c r="AC51" s="96">
        <v>540278.99375688005</v>
      </c>
      <c r="AD51" s="40">
        <v>134795.31024399999</v>
      </c>
      <c r="AE51" s="97">
        <f t="shared" si="2"/>
        <v>587.51188299997011</v>
      </c>
      <c r="AF51" s="91">
        <v>134207.79836100002</v>
      </c>
      <c r="AG51" s="84">
        <f t="shared" si="3"/>
        <v>581090.35880699998</v>
      </c>
      <c r="AH51" s="100">
        <v>218416.66641936003</v>
      </c>
      <c r="AI51" s="107">
        <v>0</v>
      </c>
      <c r="AJ51" s="25">
        <v>209875.62638556003</v>
      </c>
      <c r="AK51" s="25">
        <v>659359.61724492011</v>
      </c>
      <c r="AL51" s="25">
        <v>357424.90069320006</v>
      </c>
      <c r="AM51" s="25">
        <v>0</v>
      </c>
      <c r="AN51" s="25">
        <v>0</v>
      </c>
      <c r="AO51" s="25">
        <v>0</v>
      </c>
      <c r="AP51" s="25">
        <f t="shared" si="4"/>
        <v>1016784.5179381202</v>
      </c>
      <c r="AQ51" s="25">
        <v>2261027.3511333601</v>
      </c>
      <c r="AR51" s="25">
        <v>968176.53728280007</v>
      </c>
      <c r="AS51" s="25">
        <f t="shared" si="5"/>
        <v>3229203.8884161599</v>
      </c>
      <c r="AT51" s="25">
        <v>7583.8564299600012</v>
      </c>
      <c r="AU51" s="25">
        <v>68991.499059120004</v>
      </c>
      <c r="AV51" s="25">
        <v>23.128971840000002</v>
      </c>
      <c r="AW51" s="25">
        <v>0</v>
      </c>
      <c r="AX51" s="25">
        <v>31448.507489640004</v>
      </c>
      <c r="AY51" s="25">
        <v>0</v>
      </c>
      <c r="AZ51" s="25">
        <v>4719.6446191200002</v>
      </c>
      <c r="BA51" s="25">
        <f t="shared" si="6"/>
        <v>112766.63656967999</v>
      </c>
      <c r="BB51" s="25">
        <v>26684.161684560004</v>
      </c>
      <c r="BC51" s="25">
        <v>0</v>
      </c>
      <c r="BD51" s="109">
        <v>0</v>
      </c>
      <c r="BE51" s="25">
        <v>0</v>
      </c>
      <c r="BF51" s="25">
        <v>41615.469765000002</v>
      </c>
      <c r="BG51" s="25">
        <v>1280.9892096000001</v>
      </c>
      <c r="BH51" s="25">
        <v>81.396189360000008</v>
      </c>
      <c r="BI51" s="25">
        <v>1013359.6509541201</v>
      </c>
      <c r="BJ51" s="25">
        <v>13655.656325880002</v>
      </c>
      <c r="BK51" s="25">
        <v>158.34449952000003</v>
      </c>
      <c r="BL51" s="25">
        <v>104.52516120000001</v>
      </c>
      <c r="BM51" s="25">
        <v>0</v>
      </c>
      <c r="BN51" s="25">
        <v>4503.0329020800009</v>
      </c>
      <c r="BO51" s="25">
        <v>0</v>
      </c>
      <c r="BP51" s="67">
        <f t="shared" si="7"/>
        <v>1101443.2266913201</v>
      </c>
      <c r="BQ51" s="103">
        <v>-108.772363</v>
      </c>
      <c r="BR51" s="46">
        <v>43.817017</v>
      </c>
    </row>
    <row r="52" spans="1:70" x14ac:dyDescent="0.25">
      <c r="G52" s="36"/>
      <c r="H52" s="12">
        <f>SUM(H4:H7)</f>
        <v>68512</v>
      </c>
      <c r="I52" s="12">
        <f>SUM(I4:I7)</f>
        <v>26401</v>
      </c>
      <c r="J52" s="36"/>
    </row>
    <row r="53" spans="1:70" x14ac:dyDescent="0.25">
      <c r="G53" s="36"/>
      <c r="J53" s="36"/>
    </row>
    <row r="54" spans="1:70" x14ac:dyDescent="0.25">
      <c r="G54" s="36"/>
      <c r="J54" s="36"/>
    </row>
    <row r="55" spans="1:70" x14ac:dyDescent="0.25">
      <c r="G55" s="36"/>
      <c r="J55" s="36"/>
    </row>
    <row r="56" spans="1:70" x14ac:dyDescent="0.25">
      <c r="G56" s="36"/>
      <c r="J56" s="36"/>
    </row>
    <row r="57" spans="1:70" x14ac:dyDescent="0.25">
      <c r="G57" s="36"/>
      <c r="J57" s="36"/>
    </row>
    <row r="58" spans="1:70" x14ac:dyDescent="0.25">
      <c r="G58" s="36"/>
      <c r="J58" s="36"/>
    </row>
    <row r="59" spans="1:70" x14ac:dyDescent="0.25">
      <c r="G59" s="36"/>
      <c r="J59" s="36"/>
    </row>
    <row r="60" spans="1:70" x14ac:dyDescent="0.25">
      <c r="G60" s="36"/>
      <c r="J60" s="36"/>
    </row>
    <row r="61" spans="1:70" x14ac:dyDescent="0.25">
      <c r="G61" s="36"/>
      <c r="J61" s="36"/>
    </row>
    <row r="62" spans="1:70" x14ac:dyDescent="0.25">
      <c r="G62" s="36"/>
      <c r="J62" s="36"/>
    </row>
    <row r="63" spans="1:70" x14ac:dyDescent="0.25">
      <c r="G63" s="36"/>
      <c r="J63" s="36"/>
    </row>
    <row r="64" spans="1:70" x14ac:dyDescent="0.25">
      <c r="G64" s="36"/>
      <c r="J64" s="36"/>
    </row>
    <row r="65" spans="7:10" x14ac:dyDescent="0.25">
      <c r="G65" s="36"/>
      <c r="J65" s="36"/>
    </row>
    <row r="66" spans="7:10" x14ac:dyDescent="0.25">
      <c r="G66" s="36"/>
      <c r="J66" s="36"/>
    </row>
    <row r="67" spans="7:10" x14ac:dyDescent="0.25">
      <c r="G67" s="36"/>
      <c r="J67" s="36"/>
    </row>
    <row r="68" spans="7:10" x14ac:dyDescent="0.25">
      <c r="G68" s="36"/>
      <c r="J68" s="36"/>
    </row>
    <row r="69" spans="7:10" x14ac:dyDescent="0.25">
      <c r="G69" s="36"/>
      <c r="J69" s="36"/>
    </row>
    <row r="70" spans="7:10" x14ac:dyDescent="0.25">
      <c r="G70" s="36"/>
      <c r="J70" s="36"/>
    </row>
    <row r="71" spans="7:10" x14ac:dyDescent="0.25">
      <c r="G71" s="36"/>
      <c r="J71" s="36"/>
    </row>
    <row r="72" spans="7:10" x14ac:dyDescent="0.25">
      <c r="G72" s="36"/>
      <c r="J72" s="36"/>
    </row>
    <row r="73" spans="7:10" x14ac:dyDescent="0.25">
      <c r="G73" s="36"/>
      <c r="J73" s="36"/>
    </row>
    <row r="74" spans="7:10" x14ac:dyDescent="0.25">
      <c r="G74" s="36"/>
      <c r="J74" s="36"/>
    </row>
    <row r="75" spans="7:10" x14ac:dyDescent="0.25">
      <c r="G75" s="36"/>
      <c r="J75" s="36"/>
    </row>
    <row r="76" spans="7:10" x14ac:dyDescent="0.25">
      <c r="G76" s="36"/>
      <c r="J76" s="36"/>
    </row>
    <row r="77" spans="7:10" x14ac:dyDescent="0.25">
      <c r="G77" s="36"/>
      <c r="J77" s="36"/>
    </row>
    <row r="78" spans="7:10" x14ac:dyDescent="0.25">
      <c r="G78" s="36"/>
      <c r="J78" s="36"/>
    </row>
    <row r="79" spans="7:10" x14ac:dyDescent="0.25">
      <c r="G79" s="36"/>
      <c r="J79" s="36"/>
    </row>
    <row r="80" spans="7:10" x14ac:dyDescent="0.25">
      <c r="G80" s="36"/>
      <c r="J80" s="36"/>
    </row>
    <row r="81" spans="7:10" x14ac:dyDescent="0.25">
      <c r="G81" s="36"/>
      <c r="J81" s="36"/>
    </row>
    <row r="82" spans="7:10" x14ac:dyDescent="0.25">
      <c r="G82" s="36"/>
      <c r="J82" s="36"/>
    </row>
    <row r="83" spans="7:10" x14ac:dyDescent="0.25">
      <c r="G83" s="36"/>
      <c r="J83" s="36"/>
    </row>
    <row r="84" spans="7:10" x14ac:dyDescent="0.25">
      <c r="G84" s="36"/>
      <c r="J84" s="36"/>
    </row>
    <row r="85" spans="7:10" x14ac:dyDescent="0.25">
      <c r="G85" s="36"/>
      <c r="J85" s="36"/>
    </row>
    <row r="86" spans="7:10" x14ac:dyDescent="0.25">
      <c r="G86" s="36"/>
      <c r="J86" s="36"/>
    </row>
    <row r="87" spans="7:10" x14ac:dyDescent="0.25">
      <c r="G87" s="36"/>
      <c r="J87" s="36"/>
    </row>
    <row r="88" spans="7:10" x14ac:dyDescent="0.25">
      <c r="G88" s="36"/>
      <c r="J88" s="36"/>
    </row>
    <row r="89" spans="7:10" x14ac:dyDescent="0.25">
      <c r="G89" s="36"/>
      <c r="J89" s="36"/>
    </row>
    <row r="90" spans="7:10" x14ac:dyDescent="0.25">
      <c r="G90" s="36"/>
      <c r="J90" s="36"/>
    </row>
    <row r="91" spans="7:10" x14ac:dyDescent="0.25">
      <c r="G91" s="36"/>
      <c r="J91" s="36"/>
    </row>
    <row r="92" spans="7:10" x14ac:dyDescent="0.25">
      <c r="G92" s="36"/>
      <c r="J92" s="36"/>
    </row>
    <row r="93" spans="7:10" x14ac:dyDescent="0.25">
      <c r="G93" s="36"/>
      <c r="J93" s="36"/>
    </row>
    <row r="94" spans="7:10" x14ac:dyDescent="0.25">
      <c r="G94" s="36"/>
      <c r="J94" s="36"/>
    </row>
    <row r="95" spans="7:10" x14ac:dyDescent="0.25">
      <c r="G95" s="36"/>
      <c r="J95" s="36"/>
    </row>
    <row r="96" spans="7:10" x14ac:dyDescent="0.25">
      <c r="G96" s="36"/>
      <c r="J96" s="36"/>
    </row>
    <row r="97" spans="7:10" x14ac:dyDescent="0.25">
      <c r="G97" s="36"/>
      <c r="J97" s="36"/>
    </row>
    <row r="98" spans="7:10" x14ac:dyDescent="0.25">
      <c r="G98" s="36"/>
      <c r="J98" s="36"/>
    </row>
    <row r="99" spans="7:10" x14ac:dyDescent="0.25">
      <c r="G99" s="36"/>
      <c r="J99" s="36"/>
    </row>
    <row r="100" spans="7:10" x14ac:dyDescent="0.25">
      <c r="G100" s="36"/>
      <c r="J100" s="36"/>
    </row>
    <row r="101" spans="7:10" x14ac:dyDescent="0.25">
      <c r="G101" s="36"/>
      <c r="J101" s="36"/>
    </row>
    <row r="102" spans="7:10" x14ac:dyDescent="0.25">
      <c r="G102" s="36"/>
      <c r="J102" s="36"/>
    </row>
    <row r="103" spans="7:10" x14ac:dyDescent="0.25">
      <c r="G103" s="36"/>
      <c r="J103" s="36"/>
    </row>
    <row r="104" spans="7:10" x14ac:dyDescent="0.25">
      <c r="G104" s="36"/>
      <c r="J104" s="36"/>
    </row>
    <row r="105" spans="7:10" x14ac:dyDescent="0.25">
      <c r="G105" s="36"/>
      <c r="J105" s="36"/>
    </row>
    <row r="106" spans="7:10" x14ac:dyDescent="0.25">
      <c r="G106" s="36"/>
      <c r="J106" s="36"/>
    </row>
    <row r="107" spans="7:10" x14ac:dyDescent="0.25">
      <c r="G107" s="36"/>
      <c r="J107" s="36"/>
    </row>
    <row r="108" spans="7:10" x14ac:dyDescent="0.25">
      <c r="G108" s="36"/>
      <c r="J108" s="36"/>
    </row>
    <row r="109" spans="7:10" x14ac:dyDescent="0.25">
      <c r="G109" s="36"/>
      <c r="J109" s="36"/>
    </row>
    <row r="110" spans="7:10" x14ac:dyDescent="0.25">
      <c r="G110" s="36"/>
      <c r="J110" s="36"/>
    </row>
    <row r="111" spans="7:10" x14ac:dyDescent="0.25">
      <c r="G111" s="36"/>
      <c r="J111" s="36"/>
    </row>
    <row r="112" spans="7:10" x14ac:dyDescent="0.25">
      <c r="G112" s="36"/>
      <c r="J112" s="36"/>
    </row>
    <row r="113" spans="7:10" x14ac:dyDescent="0.25">
      <c r="G113" s="36"/>
      <c r="J113" s="36"/>
    </row>
    <row r="114" spans="7:10" x14ac:dyDescent="0.25">
      <c r="G114" s="36"/>
      <c r="J114" s="36"/>
    </row>
    <row r="115" spans="7:10" x14ac:dyDescent="0.25">
      <c r="G115" s="36"/>
      <c r="J115" s="36"/>
    </row>
    <row r="116" spans="7:10" x14ac:dyDescent="0.25">
      <c r="G116" s="36"/>
      <c r="J116" s="36"/>
    </row>
    <row r="117" spans="7:10" x14ac:dyDescent="0.25">
      <c r="G117" s="36"/>
      <c r="J117" s="36"/>
    </row>
    <row r="118" spans="7:10" x14ac:dyDescent="0.25">
      <c r="G118" s="36"/>
      <c r="J118" s="36"/>
    </row>
    <row r="119" spans="7:10" x14ac:dyDescent="0.25">
      <c r="G119" s="36"/>
      <c r="J119" s="36"/>
    </row>
    <row r="120" spans="7:10" x14ac:dyDescent="0.25">
      <c r="G120" s="36"/>
      <c r="J120" s="36"/>
    </row>
    <row r="121" spans="7:10" x14ac:dyDescent="0.25">
      <c r="G121" s="36"/>
      <c r="J121" s="36"/>
    </row>
    <row r="122" spans="7:10" x14ac:dyDescent="0.25">
      <c r="G122" s="36"/>
      <c r="J122" s="36"/>
    </row>
    <row r="123" spans="7:10" x14ac:dyDescent="0.25">
      <c r="G123" s="36"/>
      <c r="J123" s="36"/>
    </row>
    <row r="124" spans="7:10" x14ac:dyDescent="0.25">
      <c r="G124" s="36"/>
      <c r="J124" s="36"/>
    </row>
    <row r="125" spans="7:10" x14ac:dyDescent="0.25">
      <c r="G125" s="36"/>
      <c r="J125" s="36"/>
    </row>
    <row r="126" spans="7:10" x14ac:dyDescent="0.25">
      <c r="G126" s="36"/>
      <c r="J126" s="36"/>
    </row>
    <row r="127" spans="7:10" x14ac:dyDescent="0.25">
      <c r="G127" s="36"/>
      <c r="J127" s="36"/>
    </row>
    <row r="128" spans="7:10" x14ac:dyDescent="0.25">
      <c r="G128" s="36"/>
      <c r="J128" s="36"/>
    </row>
    <row r="129" spans="7:10" x14ac:dyDescent="0.25">
      <c r="G129" s="36"/>
      <c r="J129" s="36"/>
    </row>
    <row r="130" spans="7:10" x14ac:dyDescent="0.25">
      <c r="G130" s="36"/>
      <c r="J130" s="36"/>
    </row>
    <row r="131" spans="7:10" x14ac:dyDescent="0.25">
      <c r="G131" s="36"/>
      <c r="J131" s="36"/>
    </row>
    <row r="132" spans="7:10" x14ac:dyDescent="0.25">
      <c r="G132" s="36"/>
      <c r="J132" s="36"/>
    </row>
    <row r="133" spans="7:10" x14ac:dyDescent="0.25">
      <c r="G133" s="36"/>
      <c r="J133" s="36"/>
    </row>
    <row r="134" spans="7:10" x14ac:dyDescent="0.25">
      <c r="G134" s="36"/>
      <c r="J134" s="36"/>
    </row>
    <row r="135" spans="7:10" x14ac:dyDescent="0.25">
      <c r="G135" s="36"/>
      <c r="J135" s="36"/>
    </row>
    <row r="136" spans="7:10" x14ac:dyDescent="0.25">
      <c r="G136" s="36"/>
      <c r="J136" s="36"/>
    </row>
    <row r="137" spans="7:10" x14ac:dyDescent="0.25">
      <c r="G137" s="36"/>
      <c r="J137" s="36"/>
    </row>
    <row r="138" spans="7:10" x14ac:dyDescent="0.25">
      <c r="G138" s="36"/>
      <c r="J138" s="36"/>
    </row>
    <row r="139" spans="7:10" x14ac:dyDescent="0.25">
      <c r="G139" s="36"/>
      <c r="J139" s="36"/>
    </row>
    <row r="140" spans="7:10" x14ac:dyDescent="0.25">
      <c r="G140" s="36"/>
      <c r="J140" s="36"/>
    </row>
    <row r="141" spans="7:10" x14ac:dyDescent="0.25">
      <c r="G141" s="36"/>
      <c r="J141" s="36"/>
    </row>
    <row r="142" spans="7:10" x14ac:dyDescent="0.25">
      <c r="G142" s="36"/>
      <c r="J142" s="36"/>
    </row>
    <row r="143" spans="7:10" x14ac:dyDescent="0.25">
      <c r="G143" s="36"/>
      <c r="J143" s="36"/>
    </row>
    <row r="144" spans="7:10" x14ac:dyDescent="0.25">
      <c r="G144" s="36"/>
      <c r="J144" s="36"/>
    </row>
    <row r="145" spans="7:10" x14ac:dyDescent="0.25">
      <c r="G145" s="36"/>
      <c r="J145" s="36"/>
    </row>
    <row r="146" spans="7:10" x14ac:dyDescent="0.25">
      <c r="G146" s="36"/>
      <c r="J146" s="36"/>
    </row>
    <row r="147" spans="7:10" x14ac:dyDescent="0.25">
      <c r="G147" s="36"/>
      <c r="J147" s="36"/>
    </row>
    <row r="148" spans="7:10" x14ac:dyDescent="0.25">
      <c r="G148" s="36"/>
      <c r="J148" s="36"/>
    </row>
    <row r="149" spans="7:10" x14ac:dyDescent="0.25">
      <c r="G149" s="36"/>
      <c r="J149" s="36"/>
    </row>
    <row r="150" spans="7:10" x14ac:dyDescent="0.25">
      <c r="G150" s="36"/>
      <c r="J150" s="36"/>
    </row>
    <row r="151" spans="7:10" x14ac:dyDescent="0.25">
      <c r="G151" s="36"/>
      <c r="J151" s="36"/>
    </row>
    <row r="152" spans="7:10" x14ac:dyDescent="0.25">
      <c r="G152" s="36"/>
      <c r="J152" s="36"/>
    </row>
    <row r="153" spans="7:10" x14ac:dyDescent="0.25">
      <c r="G153" s="36"/>
      <c r="J153" s="36"/>
    </row>
    <row r="154" spans="7:10" x14ac:dyDescent="0.25">
      <c r="G154" s="36"/>
      <c r="J154" s="36"/>
    </row>
    <row r="155" spans="7:10" x14ac:dyDescent="0.25">
      <c r="G155" s="36"/>
      <c r="J155" s="36"/>
    </row>
    <row r="156" spans="7:10" x14ac:dyDescent="0.25">
      <c r="G156" s="36"/>
      <c r="J156" s="36"/>
    </row>
    <row r="157" spans="7:10" x14ac:dyDescent="0.25">
      <c r="G157" s="36"/>
      <c r="J157" s="36"/>
    </row>
    <row r="158" spans="7:10" x14ac:dyDescent="0.25">
      <c r="G158" s="36"/>
      <c r="J158" s="36"/>
    </row>
    <row r="159" spans="7:10" x14ac:dyDescent="0.25">
      <c r="G159" s="36"/>
      <c r="J159" s="36"/>
    </row>
    <row r="160" spans="7:10" x14ac:dyDescent="0.25">
      <c r="G160" s="36"/>
      <c r="J160" s="36"/>
    </row>
    <row r="161" spans="7:10" x14ac:dyDescent="0.25">
      <c r="G161" s="36"/>
      <c r="J161" s="36"/>
    </row>
    <row r="162" spans="7:10" x14ac:dyDescent="0.25">
      <c r="G162" s="36"/>
      <c r="J162" s="36"/>
    </row>
    <row r="163" spans="7:10" x14ac:dyDescent="0.25">
      <c r="G163" s="36"/>
      <c r="J163" s="36"/>
    </row>
    <row r="164" spans="7:10" x14ac:dyDescent="0.25">
      <c r="G164" s="36"/>
      <c r="J164" s="36"/>
    </row>
    <row r="165" spans="7:10" x14ac:dyDescent="0.25">
      <c r="G165" s="36"/>
      <c r="J165" s="36"/>
    </row>
    <row r="166" spans="7:10" x14ac:dyDescent="0.25">
      <c r="G166" s="36"/>
      <c r="J166" s="36"/>
    </row>
    <row r="167" spans="7:10" x14ac:dyDescent="0.25">
      <c r="G167" s="36"/>
      <c r="J167" s="36"/>
    </row>
    <row r="168" spans="7:10" x14ac:dyDescent="0.25">
      <c r="G168" s="36"/>
      <c r="J168" s="36"/>
    </row>
    <row r="169" spans="7:10" x14ac:dyDescent="0.25">
      <c r="G169" s="36"/>
      <c r="J169" s="36"/>
    </row>
    <row r="170" spans="7:10" x14ac:dyDescent="0.25">
      <c r="G170" s="36"/>
      <c r="J170" s="36"/>
    </row>
    <row r="171" spans="7:10" x14ac:dyDescent="0.25">
      <c r="G171" s="36"/>
      <c r="J171" s="36"/>
    </row>
    <row r="172" spans="7:10" x14ac:dyDescent="0.25">
      <c r="G172" s="36"/>
      <c r="J172" s="36"/>
    </row>
    <row r="173" spans="7:10" x14ac:dyDescent="0.25">
      <c r="G173" s="36"/>
      <c r="J173" s="36"/>
    </row>
    <row r="174" spans="7:10" x14ac:dyDescent="0.25">
      <c r="G174" s="36"/>
      <c r="J174" s="36"/>
    </row>
    <row r="175" spans="7:10" x14ac:dyDescent="0.25">
      <c r="G175" s="36"/>
      <c r="J175" s="36"/>
    </row>
    <row r="176" spans="7:10" x14ac:dyDescent="0.25">
      <c r="G176" s="36"/>
      <c r="J176" s="36"/>
    </row>
    <row r="177" spans="7:10" x14ac:dyDescent="0.25">
      <c r="G177" s="36"/>
      <c r="J177" s="36"/>
    </row>
    <row r="178" spans="7:10" x14ac:dyDescent="0.25">
      <c r="G178" s="36"/>
      <c r="J178" s="36"/>
    </row>
    <row r="179" spans="7:10" x14ac:dyDescent="0.25">
      <c r="G179" s="36"/>
      <c r="J179" s="36"/>
    </row>
    <row r="180" spans="7:10" x14ac:dyDescent="0.25">
      <c r="G180" s="36"/>
      <c r="J180" s="36"/>
    </row>
    <row r="181" spans="7:10" x14ac:dyDescent="0.25">
      <c r="G181" s="36"/>
      <c r="J181" s="36"/>
    </row>
    <row r="182" spans="7:10" x14ac:dyDescent="0.25">
      <c r="G182" s="36"/>
      <c r="J182" s="36"/>
    </row>
    <row r="183" spans="7:10" x14ac:dyDescent="0.25">
      <c r="G183" s="36"/>
      <c r="J183" s="36"/>
    </row>
    <row r="184" spans="7:10" x14ac:dyDescent="0.25">
      <c r="G184" s="36"/>
      <c r="J184" s="36"/>
    </row>
    <row r="185" spans="7:10" x14ac:dyDescent="0.25">
      <c r="G185" s="36"/>
      <c r="J185" s="36"/>
    </row>
    <row r="186" spans="7:10" x14ac:dyDescent="0.25">
      <c r="G186" s="36"/>
      <c r="J186" s="36"/>
    </row>
    <row r="187" spans="7:10" x14ac:dyDescent="0.25">
      <c r="G187" s="36"/>
      <c r="J187" s="36"/>
    </row>
    <row r="188" spans="7:10" x14ac:dyDescent="0.25">
      <c r="G188" s="36"/>
      <c r="J188" s="36"/>
    </row>
    <row r="189" spans="7:10" x14ac:dyDescent="0.25">
      <c r="G189" s="36"/>
      <c r="J189" s="36"/>
    </row>
    <row r="190" spans="7:10" x14ac:dyDescent="0.25">
      <c r="G190" s="36"/>
      <c r="J190" s="36"/>
    </row>
    <row r="191" spans="7:10" x14ac:dyDescent="0.25">
      <c r="G191" s="36"/>
      <c r="J191" s="36"/>
    </row>
    <row r="192" spans="7:10" x14ac:dyDescent="0.25">
      <c r="G192" s="36"/>
      <c r="J192" s="36"/>
    </row>
    <row r="193" spans="7:10" x14ac:dyDescent="0.25">
      <c r="G193" s="36"/>
      <c r="J193" s="36"/>
    </row>
    <row r="194" spans="7:10" x14ac:dyDescent="0.25">
      <c r="G194" s="36"/>
      <c r="J194" s="36"/>
    </row>
    <row r="195" spans="7:10" x14ac:dyDescent="0.25">
      <c r="G195" s="36"/>
      <c r="J195" s="36"/>
    </row>
    <row r="196" spans="7:10" x14ac:dyDescent="0.25">
      <c r="G196" s="36"/>
      <c r="J196" s="36"/>
    </row>
    <row r="197" spans="7:10" x14ac:dyDescent="0.25">
      <c r="G197" s="36"/>
      <c r="J197" s="36"/>
    </row>
    <row r="198" spans="7:10" x14ac:dyDescent="0.25">
      <c r="G198" s="36"/>
      <c r="J198" s="36"/>
    </row>
    <row r="199" spans="7:10" x14ac:dyDescent="0.25">
      <c r="G199" s="36"/>
      <c r="J199" s="36"/>
    </row>
    <row r="200" spans="7:10" x14ac:dyDescent="0.25">
      <c r="G200" s="36"/>
      <c r="J200" s="36"/>
    </row>
    <row r="201" spans="7:10" x14ac:dyDescent="0.25">
      <c r="G201" s="36"/>
      <c r="J201" s="36"/>
    </row>
    <row r="202" spans="7:10" x14ac:dyDescent="0.25">
      <c r="G202" s="36"/>
      <c r="J202" s="36"/>
    </row>
    <row r="203" spans="7:10" x14ac:dyDescent="0.25">
      <c r="G203" s="36"/>
      <c r="J203" s="36"/>
    </row>
    <row r="204" spans="7:10" x14ac:dyDescent="0.25">
      <c r="G204" s="36"/>
      <c r="J204" s="36"/>
    </row>
    <row r="205" spans="7:10" x14ac:dyDescent="0.25">
      <c r="G205" s="36"/>
      <c r="J205" s="36"/>
    </row>
    <row r="206" spans="7:10" x14ac:dyDescent="0.25">
      <c r="G206" s="36"/>
      <c r="J206" s="36"/>
    </row>
    <row r="207" spans="7:10" x14ac:dyDescent="0.25">
      <c r="G207" s="36"/>
      <c r="J207" s="36"/>
    </row>
    <row r="208" spans="7:10" x14ac:dyDescent="0.25">
      <c r="G208" s="36"/>
      <c r="J208" s="36"/>
    </row>
    <row r="209" spans="7:10" x14ac:dyDescent="0.25">
      <c r="G209" s="36"/>
      <c r="J209" s="36"/>
    </row>
    <row r="210" spans="7:10" x14ac:dyDescent="0.25">
      <c r="G210" s="36"/>
      <c r="J210" s="36"/>
    </row>
    <row r="211" spans="7:10" x14ac:dyDescent="0.25">
      <c r="G211" s="36"/>
      <c r="J211" s="36"/>
    </row>
    <row r="212" spans="7:10" x14ac:dyDescent="0.25">
      <c r="G212" s="36"/>
      <c r="J212" s="36"/>
    </row>
    <row r="213" spans="7:10" x14ac:dyDescent="0.25">
      <c r="G213" s="36"/>
      <c r="J213" s="36"/>
    </row>
    <row r="214" spans="7:10" x14ac:dyDescent="0.25">
      <c r="G214" s="36"/>
      <c r="J214" s="36"/>
    </row>
    <row r="215" spans="7:10" x14ac:dyDescent="0.25">
      <c r="G215" s="36"/>
      <c r="J215" s="36"/>
    </row>
    <row r="216" spans="7:10" x14ac:dyDescent="0.25">
      <c r="G216" s="36"/>
      <c r="J216" s="36"/>
    </row>
    <row r="217" spans="7:10" x14ac:dyDescent="0.25">
      <c r="G217" s="36"/>
      <c r="J217" s="36"/>
    </row>
    <row r="218" spans="7:10" x14ac:dyDescent="0.25">
      <c r="G218" s="36"/>
      <c r="J218" s="36"/>
    </row>
    <row r="219" spans="7:10" x14ac:dyDescent="0.25">
      <c r="G219" s="36"/>
      <c r="J219" s="36"/>
    </row>
    <row r="220" spans="7:10" x14ac:dyDescent="0.25">
      <c r="G220" s="36"/>
      <c r="J220" s="36"/>
    </row>
    <row r="221" spans="7:10" x14ac:dyDescent="0.25">
      <c r="G221" s="36"/>
      <c r="J221" s="36"/>
    </row>
    <row r="222" spans="7:10" x14ac:dyDescent="0.25">
      <c r="G222" s="36"/>
      <c r="J222" s="36"/>
    </row>
    <row r="223" spans="7:10" x14ac:dyDescent="0.25">
      <c r="G223" s="36"/>
      <c r="J223" s="36"/>
    </row>
    <row r="224" spans="7:10" x14ac:dyDescent="0.25">
      <c r="G224" s="36"/>
      <c r="J224" s="36"/>
    </row>
    <row r="225" spans="7:10" x14ac:dyDescent="0.25">
      <c r="G225" s="36"/>
      <c r="J225" s="36"/>
    </row>
    <row r="226" spans="7:10" x14ac:dyDescent="0.25">
      <c r="G226" s="36"/>
      <c r="J226" s="36"/>
    </row>
    <row r="227" spans="7:10" x14ac:dyDescent="0.25">
      <c r="G227" s="36"/>
      <c r="J227" s="36"/>
    </row>
    <row r="228" spans="7:10" x14ac:dyDescent="0.25">
      <c r="G228" s="36"/>
      <c r="J228" s="36"/>
    </row>
    <row r="229" spans="7:10" x14ac:dyDescent="0.25">
      <c r="G229" s="36"/>
      <c r="J229" s="36"/>
    </row>
    <row r="230" spans="7:10" x14ac:dyDescent="0.25">
      <c r="G230" s="36"/>
      <c r="J230" s="36"/>
    </row>
    <row r="231" spans="7:10" x14ac:dyDescent="0.25">
      <c r="G231" s="36"/>
      <c r="J231" s="36"/>
    </row>
    <row r="232" spans="7:10" x14ac:dyDescent="0.25">
      <c r="G232" s="36"/>
      <c r="J232" s="36"/>
    </row>
    <row r="233" spans="7:10" x14ac:dyDescent="0.25">
      <c r="G233" s="36"/>
      <c r="J233" s="36"/>
    </row>
    <row r="234" spans="7:10" x14ac:dyDescent="0.25">
      <c r="G234" s="36"/>
      <c r="J234" s="36"/>
    </row>
    <row r="235" spans="7:10" x14ac:dyDescent="0.25">
      <c r="G235" s="36"/>
      <c r="J235" s="36"/>
    </row>
    <row r="236" spans="7:10" x14ac:dyDescent="0.25">
      <c r="G236" s="36"/>
      <c r="J236" s="36"/>
    </row>
    <row r="237" spans="7:10" x14ac:dyDescent="0.25">
      <c r="G237" s="36"/>
      <c r="J237" s="36"/>
    </row>
    <row r="238" spans="7:10" x14ac:dyDescent="0.25">
      <c r="G238" s="36"/>
      <c r="J238" s="36"/>
    </row>
    <row r="239" spans="7:10" x14ac:dyDescent="0.25">
      <c r="G239" s="36"/>
      <c r="J239" s="36"/>
    </row>
    <row r="240" spans="7:10" x14ac:dyDescent="0.25">
      <c r="G240" s="36"/>
      <c r="J240" s="36"/>
    </row>
    <row r="241" spans="7:10" x14ac:dyDescent="0.25">
      <c r="G241" s="36"/>
      <c r="J241" s="36"/>
    </row>
    <row r="242" spans="7:10" x14ac:dyDescent="0.25">
      <c r="G242" s="36"/>
      <c r="J242" s="36"/>
    </row>
    <row r="243" spans="7:10" x14ac:dyDescent="0.25">
      <c r="G243" s="36"/>
      <c r="J243" s="36"/>
    </row>
    <row r="244" spans="7:10" x14ac:dyDescent="0.25">
      <c r="G244" s="36"/>
      <c r="J244" s="36"/>
    </row>
    <row r="245" spans="7:10" x14ac:dyDescent="0.25">
      <c r="G245" s="36"/>
      <c r="J245" s="36"/>
    </row>
    <row r="246" spans="7:10" x14ac:dyDescent="0.25">
      <c r="G246" s="36"/>
      <c r="J246" s="36"/>
    </row>
    <row r="247" spans="7:10" x14ac:dyDescent="0.25">
      <c r="G247" s="36"/>
      <c r="J247" s="36"/>
    </row>
    <row r="248" spans="7:10" x14ac:dyDescent="0.25">
      <c r="G248" s="36"/>
      <c r="J248" s="36"/>
    </row>
    <row r="249" spans="7:10" x14ac:dyDescent="0.25">
      <c r="G249" s="36"/>
      <c r="J249" s="36"/>
    </row>
    <row r="250" spans="7:10" x14ac:dyDescent="0.25">
      <c r="G250" s="36"/>
      <c r="J250" s="36"/>
    </row>
    <row r="251" spans="7:10" x14ac:dyDescent="0.25">
      <c r="G251" s="36"/>
      <c r="J251" s="36"/>
    </row>
    <row r="252" spans="7:10" x14ac:dyDescent="0.25">
      <c r="G252" s="36"/>
      <c r="J252" s="36"/>
    </row>
    <row r="253" spans="7:10" x14ac:dyDescent="0.25">
      <c r="G253" s="36"/>
      <c r="J253" s="36"/>
    </row>
    <row r="254" spans="7:10" x14ac:dyDescent="0.25">
      <c r="G254" s="36"/>
      <c r="J254" s="36"/>
    </row>
    <row r="255" spans="7:10" x14ac:dyDescent="0.25">
      <c r="G255" s="36"/>
      <c r="J255" s="36"/>
    </row>
    <row r="256" spans="7:10" x14ac:dyDescent="0.25">
      <c r="G256" s="36"/>
      <c r="J256" s="36"/>
    </row>
    <row r="257" spans="7:10" x14ac:dyDescent="0.25">
      <c r="G257" s="36"/>
      <c r="J257" s="36"/>
    </row>
    <row r="258" spans="7:10" x14ac:dyDescent="0.25">
      <c r="G258" s="36"/>
      <c r="J258" s="36"/>
    </row>
    <row r="259" spans="7:10" x14ac:dyDescent="0.25">
      <c r="G259" s="36"/>
      <c r="J259" s="36"/>
    </row>
    <row r="260" spans="7:10" x14ac:dyDescent="0.25">
      <c r="G260" s="36"/>
      <c r="J260" s="36"/>
    </row>
    <row r="261" spans="7:10" x14ac:dyDescent="0.25">
      <c r="G261" s="36"/>
      <c r="J261" s="36"/>
    </row>
    <row r="262" spans="7:10" x14ac:dyDescent="0.25">
      <c r="G262" s="36"/>
      <c r="J262" s="36"/>
    </row>
    <row r="263" spans="7:10" x14ac:dyDescent="0.25">
      <c r="G263" s="36"/>
      <c r="J263" s="36"/>
    </row>
    <row r="264" spans="7:10" x14ac:dyDescent="0.25">
      <c r="G264" s="36"/>
      <c r="J264" s="36"/>
    </row>
    <row r="265" spans="7:10" x14ac:dyDescent="0.25">
      <c r="G265" s="36"/>
      <c r="J265" s="36"/>
    </row>
    <row r="266" spans="7:10" x14ac:dyDescent="0.25">
      <c r="G266" s="36"/>
      <c r="J266" s="36"/>
    </row>
    <row r="267" spans="7:10" x14ac:dyDescent="0.25">
      <c r="G267" s="36"/>
      <c r="J267" s="36"/>
    </row>
    <row r="268" spans="7:10" x14ac:dyDescent="0.25">
      <c r="G268" s="36"/>
      <c r="J268" s="36"/>
    </row>
    <row r="269" spans="7:10" x14ac:dyDescent="0.25">
      <c r="G269" s="36"/>
      <c r="J269" s="36"/>
    </row>
    <row r="270" spans="7:10" x14ac:dyDescent="0.25">
      <c r="G270" s="36"/>
      <c r="J270" s="36"/>
    </row>
    <row r="271" spans="7:10" x14ac:dyDescent="0.25">
      <c r="G271" s="36"/>
      <c r="J271" s="36"/>
    </row>
    <row r="272" spans="7:10" x14ac:dyDescent="0.25">
      <c r="G272" s="36"/>
      <c r="J272" s="36"/>
    </row>
  </sheetData>
  <autoFilter ref="A1:BR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Master_08092013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</dc:creator>
  <cp:lastModifiedBy>Dianna</cp:lastModifiedBy>
  <dcterms:created xsi:type="dcterms:W3CDTF">2013-07-17T23:11:05Z</dcterms:created>
  <dcterms:modified xsi:type="dcterms:W3CDTF">2013-11-06T19:13:35Z</dcterms:modified>
</cp:coreProperties>
</file>