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270" yWindow="3045" windowWidth="21015" windowHeight="9945"/>
  </bookViews>
  <sheets>
    <sheet name="GSTOP File Namer 2012" sheetId="1" r:id="rId1"/>
    <sheet name="Instructions" sheetId="4" r:id="rId2"/>
  </sheets>
  <externalReferences>
    <externalReference r:id="rId3"/>
  </externalReferences>
  <definedNames>
    <definedName name="_11x17" localSheetId="1">'[1]GSTOP File Namer 2012'!$B$63:$B$67</definedName>
    <definedName name="_11x17">'GSTOP File Namer 2012'!$B$67:$B$71</definedName>
    <definedName name="land">'GSTOP File Namer 2012'!$B$11</definedName>
    <definedName name="_xlnm.Print_Area" localSheetId="0">'GSTOP File Namer 2012'!$A$1:$D$35</definedName>
    <definedName name="type">'GSTOP File Namer 2012'!$E$70:$E$86</definedName>
  </definedNames>
  <calcPr calcId="125725"/>
</workbook>
</file>

<file path=xl/calcChain.xml><?xml version="1.0" encoding="utf-8"?>
<calcChain xmlns="http://schemas.openxmlformats.org/spreadsheetml/2006/main">
  <c r="D29" i="1"/>
  <c r="A45"/>
  <c r="D2"/>
  <c r="D4"/>
  <c r="D10"/>
  <c r="B5"/>
  <c r="B51" s="1"/>
  <c r="B54"/>
  <c r="B56" s="1"/>
  <c r="B55" l="1"/>
  <c r="B49"/>
  <c r="B50"/>
  <c r="D38" s="1"/>
  <c r="D41" l="1"/>
  <c r="D32"/>
  <c r="D24"/>
  <c r="D18"/>
  <c r="D12"/>
  <c r="D35"/>
  <c r="A60"/>
  <c r="D7"/>
  <c r="D15"/>
  <c r="A59"/>
</calcChain>
</file>

<file path=xl/sharedStrings.xml><?xml version="1.0" encoding="utf-8"?>
<sst xmlns="http://schemas.openxmlformats.org/spreadsheetml/2006/main" count="325" uniqueCount="285">
  <si>
    <t>Incident Name:</t>
  </si>
  <si>
    <t>Unit ID:</t>
  </si>
  <si>
    <t>Year:</t>
  </si>
  <si>
    <t>Date &amp; Time:</t>
  </si>
  <si>
    <t>per</t>
  </si>
  <si>
    <t>dzr</t>
  </si>
  <si>
    <t>prog</t>
  </si>
  <si>
    <t>origin</t>
  </si>
  <si>
    <t>uncfire</t>
  </si>
  <si>
    <t>ctlfire</t>
  </si>
  <si>
    <t>contin</t>
  </si>
  <si>
    <t>burn</t>
  </si>
  <si>
    <t>wfsa_alt_a</t>
  </si>
  <si>
    <t>damage</t>
  </si>
  <si>
    <t>icp</t>
  </si>
  <si>
    <t>ics_div</t>
  </si>
  <si>
    <t>mma</t>
  </si>
  <si>
    <t>MAP</t>
  </si>
  <si>
    <t>hand</t>
  </si>
  <si>
    <t>airops</t>
  </si>
  <si>
    <t>brief</t>
  </si>
  <si>
    <t>dam</t>
  </si>
  <si>
    <t>facil</t>
  </si>
  <si>
    <t>fuels</t>
  </si>
  <si>
    <t>iap</t>
  </si>
  <si>
    <t>owner</t>
  </si>
  <si>
    <t>rehab</t>
  </si>
  <si>
    <t>struct</t>
  </si>
  <si>
    <t>trans</t>
  </si>
  <si>
    <t>veg</t>
  </si>
  <si>
    <t>wfsa</t>
  </si>
  <si>
    <t>wfip</t>
  </si>
  <si>
    <t>Choose Product Type</t>
  </si>
  <si>
    <t>Briefing Map</t>
  </si>
  <si>
    <t>Damage Assessment Map</t>
  </si>
  <si>
    <t>Facilities Map</t>
  </si>
  <si>
    <t>Fuels Map</t>
  </si>
  <si>
    <t>Incident Action Plan Map</t>
  </si>
  <si>
    <t>Ownership Map</t>
  </si>
  <si>
    <t>Progression Map</t>
  </si>
  <si>
    <t>Rehabilitation</t>
  </si>
  <si>
    <t>Structural Protection Map</t>
  </si>
  <si>
    <t>Transportation Map</t>
  </si>
  <si>
    <t>Vegetation Map</t>
  </si>
  <si>
    <t>Wildfire Situation Analysis Map</t>
  </si>
  <si>
    <t>Wildland Fire Implementation Plan</t>
  </si>
  <si>
    <t>Choose Page Size</t>
  </si>
  <si>
    <t>Choose Page Orientation</t>
  </si>
  <si>
    <t>11x17</t>
  </si>
  <si>
    <t>ansi_c</t>
  </si>
  <si>
    <t>ansi_d</t>
  </si>
  <si>
    <t>ansi_e</t>
  </si>
  <si>
    <t>land</t>
  </si>
  <si>
    <t>port</t>
  </si>
  <si>
    <t>ir</t>
  </si>
  <si>
    <t>fobs</t>
  </si>
  <si>
    <t>sitl</t>
  </si>
  <si>
    <t>u11n83</t>
  </si>
  <si>
    <t>u10n83</t>
  </si>
  <si>
    <t>lln83</t>
  </si>
  <si>
    <t>Date of Operational period</t>
  </si>
  <si>
    <t>Operational Period</t>
  </si>
  <si>
    <t>day</t>
  </si>
  <si>
    <t>night</t>
  </si>
  <si>
    <t xml:space="preserve">Handline   </t>
  </si>
  <si>
    <t xml:space="preserve">Perimeter   </t>
  </si>
  <si>
    <t xml:space="preserve">Dozer Line   </t>
  </si>
  <si>
    <t xml:space="preserve">Progression Perimeter   </t>
  </si>
  <si>
    <t xml:space="preserve">Point of Origin   </t>
  </si>
  <si>
    <t xml:space="preserve">Uncontrolled Fire Edge   </t>
  </si>
  <si>
    <t xml:space="preserve">Controlled Fireline   </t>
  </si>
  <si>
    <t xml:space="preserve">Contingency Line   </t>
  </si>
  <si>
    <t xml:space="preserve">Burned Area (area affected in a given time period)   </t>
  </si>
  <si>
    <t xml:space="preserve">Wildland Fire Situation Analysis (alternatives a,b,c, etc)   </t>
  </si>
  <si>
    <t xml:space="preserve">Damage caused by incident or suppression efforts   </t>
  </si>
  <si>
    <t xml:space="preserve">Incident Command Post   </t>
  </si>
  <si>
    <t xml:space="preserve">ICS fireline symbolized with ICS symbology   </t>
  </si>
  <si>
    <t xml:space="preserve">ICS points symbolized with ICS symbology   </t>
  </si>
  <si>
    <t xml:space="preserve">ICS division breaks symbolized with ICS symbology   </t>
  </si>
  <si>
    <t xml:space="preserve">Maximum Manageable Area   </t>
  </si>
  <si>
    <t xml:space="preserve">Management Action Point   </t>
  </si>
  <si>
    <t>Current Date &amp; Time</t>
  </si>
  <si>
    <t>Today plus 1 Day</t>
  </si>
  <si>
    <t>Date of Operational Period</t>
  </si>
  <si>
    <t>Product Types</t>
  </si>
  <si>
    <t>Time</t>
  </si>
  <si>
    <t>Month</t>
  </si>
  <si>
    <t>Day</t>
  </si>
  <si>
    <t>Time &amp; Date</t>
  </si>
  <si>
    <t>Page Size</t>
  </si>
  <si>
    <t>8 1/2 X 11</t>
  </si>
  <si>
    <t>11 X 17</t>
  </si>
  <si>
    <t>17X22</t>
  </si>
  <si>
    <t>22X34</t>
  </si>
  <si>
    <t>34X44</t>
  </si>
  <si>
    <t>Page Orientation</t>
  </si>
  <si>
    <t>Coordinate System / Datum</t>
  </si>
  <si>
    <t>Incident Data Type</t>
  </si>
  <si>
    <t>name</t>
  </si>
  <si>
    <t>divs</t>
  </si>
  <si>
    <t>Data Source</t>
  </si>
  <si>
    <t>Feature Type</t>
  </si>
  <si>
    <t>pnt</t>
  </si>
  <si>
    <t>giss</t>
  </si>
  <si>
    <t>Operations Map</t>
  </si>
  <si>
    <t>ops</t>
  </si>
  <si>
    <t>Multi Page Type</t>
  </si>
  <si>
    <t>Smith</t>
  </si>
  <si>
    <t>Jones</t>
  </si>
  <si>
    <t>Software tool</t>
  </si>
  <si>
    <t>u12n83</t>
  </si>
  <si>
    <t>u13n83</t>
  </si>
  <si>
    <t>u14n83</t>
  </si>
  <si>
    <t>u15n83</t>
  </si>
  <si>
    <t>u16n83</t>
  </si>
  <si>
    <t>u17n83</t>
  </si>
  <si>
    <t>u18n83</t>
  </si>
  <si>
    <t>u19n83</t>
  </si>
  <si>
    <t>Infrared Type</t>
  </si>
  <si>
    <t>Isolated Heat</t>
  </si>
  <si>
    <t>Heat Perimeter</t>
  </si>
  <si>
    <t>Intense Heat</t>
  </si>
  <si>
    <t>Scattered Heat</t>
  </si>
  <si>
    <t>IsolatedHeat_pnt</t>
  </si>
  <si>
    <t>HeatPerimeter_poly</t>
  </si>
  <si>
    <t>IntenseHeat_poly</t>
  </si>
  <si>
    <t>ScatteredHeat_poly</t>
  </si>
  <si>
    <t>Choose Infrared Feature</t>
  </si>
  <si>
    <t>Infrared Interpretation Ortho Imagery base</t>
  </si>
  <si>
    <t>ir_ortho</t>
  </si>
  <si>
    <t>IR Map type</t>
  </si>
  <si>
    <t>IR Map Size</t>
  </si>
  <si>
    <t>IR Map Orientation</t>
  </si>
  <si>
    <t>Christiansen</t>
  </si>
  <si>
    <t>Incident Folder Name</t>
  </si>
  <si>
    <t>Source Name for GPS Collection</t>
  </si>
  <si>
    <t>Choose GPS Collection Name</t>
  </si>
  <si>
    <t>Choose Multi Page Number</t>
  </si>
  <si>
    <t>index</t>
  </si>
  <si>
    <t>llw84</t>
  </si>
  <si>
    <t>all</t>
  </si>
  <si>
    <t>GPS Type</t>
  </si>
  <si>
    <t>GPS_pnt</t>
  </si>
  <si>
    <t>feat</t>
  </si>
  <si>
    <t>GPS_feat</t>
  </si>
  <si>
    <t>Master Incident Geospatial Data File (stored under incident_data)</t>
  </si>
  <si>
    <t>GPS Data Files (stored under incident_data/gps)</t>
  </si>
  <si>
    <t>Infrared Data Products (stored under incident_data/ir)</t>
  </si>
  <si>
    <t>Infrared Data Products (stored under products/yyyymmdd)</t>
  </si>
  <si>
    <t>Map Document Backup Files (stored under projects/backups)</t>
  </si>
  <si>
    <t>Master Map Documents (stored under projects)</t>
  </si>
  <si>
    <t>Incident Geospatial Data Backup Files (stored under incident_data/backups)</t>
  </si>
  <si>
    <t>Map Product Files (stored under products/yyyymmdd)</t>
  </si>
  <si>
    <t>Infrared Interpretation Topo Map base (DRG)</t>
  </si>
  <si>
    <t>ir_topo</t>
  </si>
  <si>
    <t>Lewis</t>
  </si>
  <si>
    <t>Clark</t>
  </si>
  <si>
    <t>Powell</t>
  </si>
  <si>
    <t>lin</t>
  </si>
  <si>
    <t>8X11</t>
  </si>
  <si>
    <t>ics_flin</t>
  </si>
  <si>
    <t>ics_pnt</t>
  </si>
  <si>
    <t>Incident Data Theme Files (stored under incident_data/exports)</t>
  </si>
  <si>
    <t>Multi Page IAP Map Product Files (stored under products/yyyymmdd)</t>
  </si>
  <si>
    <t>Grid Index Feature Class Pages</t>
  </si>
  <si>
    <t>MP</t>
  </si>
  <si>
    <t>Grid_Index</t>
  </si>
  <si>
    <t>ras</t>
  </si>
  <si>
    <t>tools</t>
  </si>
  <si>
    <t>backups</t>
  </si>
  <si>
    <t>projects</t>
  </si>
  <si>
    <t>final</t>
  </si>
  <si>
    <t>{yyyymmdd}   (date folders)</t>
  </si>
  <si>
    <t>products</t>
  </si>
  <si>
    <t>progression</t>
  </si>
  <si>
    <t>modified_base_data</t>
  </si>
  <si>
    <t>gps</t>
  </si>
  <si>
    <t>exports</t>
  </si>
  <si>
    <t>incident_data</t>
  </si>
  <si>
    <t>documents</t>
  </si>
  <si>
    <t>vector</t>
  </si>
  <si>
    <t>topo_maps</t>
  </si>
  <si>
    <t>other_maps</t>
  </si>
  <si>
    <t>orthoimagery</t>
  </si>
  <si>
    <t>logos</t>
  </si>
  <si>
    <t>dem</t>
  </si>
  <si>
    <t>base_data</t>
  </si>
  <si>
    <t>2012_{incident_name}</t>
  </si>
  <si>
    <t>Standard Folder Template:</t>
  </si>
  <si>
    <t>Copies of the GSTOP standard may be found at the Geospatial Sub-Committee (GSC) page: http://gis.nwcg.gov</t>
  </si>
  <si>
    <t>4) Copy the names as needed</t>
  </si>
  <si>
    <t>1) Enter the appropriate information in the 5 rows of the "B2..B6" column (Year, Incident name, Local Unit ID, Incident identifier, &amp; Tool version)</t>
  </si>
  <si>
    <t>Steps for using File Namer:</t>
  </si>
  <si>
    <t>One method of work is to fill out the appropriate fields and copy the resulting answers found under the headings in the "C" column into the ArcGIS dialog box to name the output files.  Since the date and time are automatically updated in the spreadsheet the values will match the naming standard. An alternate use would be to use the resulting answers as a guide in entering the appropriate values.</t>
  </si>
  <si>
    <t>This tool is designed to be a tool to help GIS Specialists (GISS) and Infrared Interpreters (IRIN) create sample file name text following NWCG GSTOP standards.</t>
  </si>
  <si>
    <t>Air Operations Map</t>
  </si>
  <si>
    <t>tfr</t>
  </si>
  <si>
    <t>Temporary Flight Restrictions</t>
  </si>
  <si>
    <t>Situation Unit Map</t>
  </si>
  <si>
    <t>sit</t>
  </si>
  <si>
    <t>fimt100011</t>
  </si>
  <si>
    <t>Lost</t>
  </si>
  <si>
    <t>ORFNF</t>
  </si>
  <si>
    <t>0201</t>
  </si>
  <si>
    <t>GPS_lin</t>
  </si>
  <si>
    <t>GPS_pol</t>
  </si>
  <si>
    <t>pol</t>
  </si>
  <si>
    <t>Local Incident ID:</t>
  </si>
  <si>
    <t>ORLAM</t>
  </si>
  <si>
    <t>GIS Standard Operating Procedures (GSTOP 2012 Field Review) File Naming, April 27, 2012</t>
  </si>
  <si>
    <t>Other Incident Data</t>
  </si>
  <si>
    <t>Other Incident Data (feature classes stored in FGDB under incident_data)</t>
  </si>
  <si>
    <t>Software version</t>
  </si>
  <si>
    <t>Arc10</t>
  </si>
  <si>
    <t>Other_Incident_Data</t>
  </si>
  <si>
    <t>Multi Page Grid Index</t>
  </si>
  <si>
    <t>Number of pages</t>
  </si>
  <si>
    <t>File Type</t>
  </si>
  <si>
    <t>.docx</t>
  </si>
  <si>
    <t>.gdb</t>
  </si>
  <si>
    <t>.mdb</t>
  </si>
  <si>
    <t>.shp</t>
  </si>
  <si>
    <t>.txt</t>
  </si>
  <si>
    <t>.xlsx</t>
  </si>
  <si>
    <t>.gpx</t>
  </si>
  <si>
    <t>Choose File Type</t>
  </si>
  <si>
    <t>.pdf</t>
  </si>
  <si>
    <t>.jpg</t>
  </si>
  <si>
    <t>.mxd</t>
  </si>
  <si>
    <t>.lyr</t>
  </si>
  <si>
    <t>.zip</t>
  </si>
  <si>
    <t>.kmz</t>
  </si>
  <si>
    <t>.kml</t>
  </si>
  <si>
    <t>Choose Feature Type</t>
  </si>
  <si>
    <t>Choose Data Source</t>
  </si>
  <si>
    <t>Choose Incident Data Type</t>
  </si>
  <si>
    <t>AKAlb</t>
  </si>
  <si>
    <t>Teale</t>
  </si>
  <si>
    <t>FLGDL</t>
  </si>
  <si>
    <t>GALam</t>
  </si>
  <si>
    <t>IDTM</t>
  </si>
  <si>
    <t>GeoRef</t>
  </si>
  <si>
    <t>MSTM</t>
  </si>
  <si>
    <t>ORLam</t>
  </si>
  <si>
    <t>R6Albers</t>
  </si>
  <si>
    <t>VALam</t>
  </si>
  <si>
    <t>WTM83</t>
  </si>
  <si>
    <t>WYLam</t>
  </si>
  <si>
    <t xml:space="preserve">NAD 1983 Alaska Albers (Meters) = </t>
  </si>
  <si>
    <t xml:space="preserve">NAD 1983 California (Teale) Albers (Meters) = </t>
  </si>
  <si>
    <t xml:space="preserve">NAD 1983 Florida GDL Albers (Meters) = </t>
  </si>
  <si>
    <t xml:space="preserve">NAD 1983 Georgia Statewide Lambert (US Feet) = </t>
  </si>
  <si>
    <t>NAD 1983 Idaho TM (Meters) =</t>
  </si>
  <si>
    <t>NAD 1983 Michigan GeoRef (Meters) =</t>
  </si>
  <si>
    <t xml:space="preserve">NAD 1983 Mississippi TM (Meters) = </t>
  </si>
  <si>
    <t xml:space="preserve">NAD 1983 Oregon Statewide Lambert (Intl Feet) = </t>
  </si>
  <si>
    <t xml:space="preserve">NAD 1983 Texas Centric Mapping System Albers (Meters) = </t>
  </si>
  <si>
    <t xml:space="preserve">NAD 1983 USFS R6 Albers (Meters) = </t>
  </si>
  <si>
    <t xml:space="preserve">NAD 1983 Virginia Lambert (Meters) = </t>
  </si>
  <si>
    <t xml:space="preserve">NAD 1983 Wisconsin TM (Meters) = </t>
  </si>
  <si>
    <t xml:space="preserve">NAD 1983 WyLam (Meters) = </t>
  </si>
  <si>
    <t>TXAlb</t>
  </si>
  <si>
    <t>Choose Coordinate System</t>
  </si>
  <si>
    <t>XXspXn83</t>
  </si>
  <si>
    <t>Statewide Systems Abbreviations</t>
  </si>
  <si>
    <t>Datum Abbreviations</t>
  </si>
  <si>
    <t>N27</t>
  </si>
  <si>
    <t>N83</t>
  </si>
  <si>
    <t>CORS96</t>
  </si>
  <si>
    <t>HARN</t>
  </si>
  <si>
    <t>NSRS2007</t>
  </si>
  <si>
    <t>W84</t>
  </si>
  <si>
    <t>NAD 1927 =</t>
  </si>
  <si>
    <t>NAD 1983 =</t>
  </si>
  <si>
    <t xml:space="preserve">NAD 1983 CORS96 = </t>
  </si>
  <si>
    <t>NAD 1983 HARN =</t>
  </si>
  <si>
    <t>NAD 1983 NSRS2007 =</t>
  </si>
  <si>
    <t xml:space="preserve">WGS 1984 = </t>
  </si>
  <si>
    <t>Multi-Page index features (feature classes stored in Other_Incident_Data FGDB)</t>
  </si>
  <si>
    <t>0427</t>
  </si>
  <si>
    <t>2) Enter the names of GPS collectors (A118..A125)</t>
  </si>
  <si>
    <t xml:space="preserve">GIS Standard Operating Procedures for incidents (GSTOP) </t>
  </si>
  <si>
    <t>2012 Field Review</t>
  </si>
  <si>
    <t>April 27, 2012</t>
  </si>
  <si>
    <t>3) Choose the appropriate variables for the data or map products in the "B" column (B8..B43)</t>
  </si>
</sst>
</file>

<file path=xl/styles.xml><?xml version="1.0" encoding="utf-8"?>
<styleSheet xmlns="http://schemas.openxmlformats.org/spreadsheetml/2006/main">
  <numFmts count="2">
    <numFmt numFmtId="164" formatCode="mm"/>
    <numFmt numFmtId="165" formatCode="mmmm\ d\,\ yyyy\ h:mm"/>
  </numFmts>
  <fonts count="3">
    <font>
      <sz val="11"/>
      <color theme="1"/>
      <name val="Calibri"/>
      <family val="2"/>
      <scheme val="minor"/>
    </font>
    <font>
      <b/>
      <sz val="11"/>
      <color theme="1"/>
      <name val="Calibri"/>
      <family val="2"/>
      <scheme val="minor"/>
    </font>
    <font>
      <i/>
      <sz val="11"/>
      <color theme="1"/>
      <name val="Calibri"/>
      <family val="2"/>
      <scheme val="minor"/>
    </font>
  </fonts>
  <fills count="17">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3" tint="0.599963377788628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14" fontId="0" fillId="0" borderId="0" xfId="0" applyNumberFormat="1"/>
    <xf numFmtId="22" fontId="0" fillId="0" borderId="0" xfId="0" applyNumberFormat="1"/>
    <xf numFmtId="0" fontId="0" fillId="0" borderId="0" xfId="0" applyAlignment="1">
      <alignment horizontal="center"/>
    </xf>
    <xf numFmtId="164" fontId="0" fillId="0" borderId="0" xfId="0" applyNumberFormat="1" applyAlignment="1">
      <alignment horizontal="center"/>
    </xf>
    <xf numFmtId="22" fontId="0" fillId="0" borderId="0" xfId="0" applyNumberFormat="1" applyAlignment="1">
      <alignment horizontal="center"/>
    </xf>
    <xf numFmtId="0" fontId="0" fillId="0" borderId="0" xfId="0" applyFill="1"/>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xf numFmtId="0" fontId="0" fillId="4" borderId="0" xfId="0" applyFill="1" applyAlignment="1">
      <alignment horizontal="right"/>
    </xf>
    <xf numFmtId="0" fontId="0" fillId="8" borderId="0" xfId="0" applyFill="1" applyAlignment="1">
      <alignment horizontal="center"/>
    </xf>
    <xf numFmtId="0" fontId="0" fillId="0" borderId="0" xfId="0" applyAlignment="1"/>
    <xf numFmtId="0" fontId="0" fillId="9" borderId="0" xfId="0" applyFill="1" applyAlignment="1">
      <alignment horizontal="right"/>
    </xf>
    <xf numFmtId="0" fontId="0" fillId="9" borderId="0" xfId="0" applyFill="1" applyAlignment="1">
      <alignment horizontal="center"/>
    </xf>
    <xf numFmtId="0" fontId="0" fillId="10" borderId="0" xfId="0" applyFill="1" applyAlignment="1">
      <alignment horizontal="center"/>
    </xf>
    <xf numFmtId="0" fontId="0" fillId="8" borderId="0" xfId="0" applyFill="1" applyAlignment="1">
      <alignment horizontal="right"/>
    </xf>
    <xf numFmtId="0" fontId="0" fillId="0" borderId="0" xfId="0" applyAlignment="1">
      <alignment horizontal="right"/>
    </xf>
    <xf numFmtId="0" fontId="0" fillId="6" borderId="0" xfId="0" applyFill="1" applyAlignment="1">
      <alignment horizontal="right"/>
    </xf>
    <xf numFmtId="0" fontId="0" fillId="7" borderId="0" xfId="0" applyFill="1" applyAlignment="1">
      <alignment horizontal="right"/>
    </xf>
    <xf numFmtId="0" fontId="0" fillId="10" borderId="0" xfId="0" applyFill="1" applyAlignment="1">
      <alignment horizontal="right"/>
    </xf>
    <xf numFmtId="0" fontId="0" fillId="0" borderId="0" xfId="0" applyFill="1" applyAlignment="1">
      <alignment horizontal="center"/>
    </xf>
    <xf numFmtId="0" fontId="0" fillId="0" borderId="0" xfId="0" applyNumberFormat="1" applyAlignment="1">
      <alignment horizontal="center"/>
    </xf>
    <xf numFmtId="0" fontId="0" fillId="11" borderId="0" xfId="0" applyFill="1" applyAlignment="1">
      <alignment horizontal="center"/>
    </xf>
    <xf numFmtId="0" fontId="0" fillId="11" borderId="0" xfId="0" applyFill="1" applyAlignment="1">
      <alignment horizontal="right"/>
    </xf>
    <xf numFmtId="0" fontId="0" fillId="12" borderId="0" xfId="0" applyFill="1"/>
    <xf numFmtId="0" fontId="0" fillId="12" borderId="0" xfId="0" applyFill="1" applyAlignment="1">
      <alignment horizontal="left"/>
    </xf>
    <xf numFmtId="0" fontId="0" fillId="0" borderId="0" xfId="0" applyFill="1" applyAlignment="1">
      <alignment horizontal="left"/>
    </xf>
    <xf numFmtId="0" fontId="0" fillId="2" borderId="0" xfId="0" applyFill="1" applyAlignment="1">
      <alignment horizontal="right"/>
    </xf>
    <xf numFmtId="0" fontId="0" fillId="13" borderId="0" xfId="0" applyFill="1"/>
    <xf numFmtId="0" fontId="0" fillId="14" borderId="0" xfId="0" applyFill="1"/>
    <xf numFmtId="0" fontId="0" fillId="14" borderId="1" xfId="0" applyFill="1" applyBorder="1"/>
    <xf numFmtId="0" fontId="0" fillId="14" borderId="2" xfId="0" applyFill="1" applyBorder="1"/>
    <xf numFmtId="0" fontId="0" fillId="14" borderId="3" xfId="0" applyFill="1" applyBorder="1"/>
    <xf numFmtId="0" fontId="0" fillId="14" borderId="4" xfId="0" applyFill="1" applyBorder="1"/>
    <xf numFmtId="0" fontId="0" fillId="14" borderId="0" xfId="0" applyFill="1" applyBorder="1"/>
    <xf numFmtId="0" fontId="0" fillId="14" borderId="1" xfId="0" applyFill="1" applyBorder="1" applyAlignment="1">
      <alignment horizontal="right"/>
    </xf>
    <xf numFmtId="0" fontId="1" fillId="0" borderId="0" xfId="0" applyFont="1" applyAlignment="1">
      <alignment horizontal="right"/>
    </xf>
    <xf numFmtId="0" fontId="0" fillId="0" borderId="0" xfId="0" applyAlignment="1">
      <alignment vertical="top" wrapText="1"/>
    </xf>
    <xf numFmtId="0" fontId="0" fillId="0" borderId="0" xfId="0" applyAlignment="1">
      <alignment vertical="center" wrapText="1"/>
    </xf>
    <xf numFmtId="0" fontId="0" fillId="0" borderId="0" xfId="0" quotePrefix="1"/>
    <xf numFmtId="165" fontId="0" fillId="0" borderId="0" xfId="0" applyNumberFormat="1" applyAlignment="1">
      <alignment horizontal="center"/>
    </xf>
    <xf numFmtId="49" fontId="0" fillId="0" borderId="0" xfId="0" applyNumberFormat="1" applyAlignment="1">
      <alignment horizontal="center"/>
    </xf>
    <xf numFmtId="0" fontId="0" fillId="15" borderId="0" xfId="0" applyFill="1"/>
    <xf numFmtId="0" fontId="0" fillId="16" borderId="0" xfId="0" applyFill="1"/>
    <xf numFmtId="0" fontId="2" fillId="0" borderId="0" xfId="0" applyFont="1"/>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2/2011/2011_GSTOP_File_Nam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STOP File Namer 2012"/>
    </sheetNames>
    <sheetDataSet>
      <sheetData sheetId="0">
        <row r="63">
          <cell r="B63" t="str">
            <v>8X11</v>
          </cell>
        </row>
        <row r="64">
          <cell r="B64" t="str">
            <v>11x17</v>
          </cell>
        </row>
        <row r="65">
          <cell r="B65" t="str">
            <v>ansi_c</v>
          </cell>
        </row>
        <row r="66">
          <cell r="B66" t="str">
            <v>ansi_d</v>
          </cell>
        </row>
        <row r="67">
          <cell r="B67" t="str">
            <v>ansi_e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G133"/>
  <sheetViews>
    <sheetView tabSelected="1" zoomScaleNormal="100" workbookViewId="0">
      <selection activeCell="D21" sqref="D21"/>
    </sheetView>
  </sheetViews>
  <sheetFormatPr defaultRowHeight="15"/>
  <cols>
    <col min="1" max="1" width="28" customWidth="1"/>
    <col min="2" max="2" width="19.85546875" customWidth="1"/>
    <col min="3" max="3" width="3.140625" hidden="1" customWidth="1"/>
    <col min="4" max="4" width="82.28515625" customWidth="1"/>
    <col min="5" max="5" width="12" customWidth="1"/>
    <col min="6" max="6" width="53.5703125" customWidth="1"/>
  </cols>
  <sheetData>
    <row r="1" spans="1:4" ht="14.1" customHeight="1">
      <c r="A1" s="17" t="s">
        <v>2</v>
      </c>
      <c r="B1" s="3">
        <v>2012</v>
      </c>
      <c r="D1" s="12" t="s">
        <v>134</v>
      </c>
    </row>
    <row r="2" spans="1:4" ht="14.1" customHeight="1">
      <c r="A2" s="17" t="s">
        <v>0</v>
      </c>
      <c r="B2" s="3" t="s">
        <v>201</v>
      </c>
      <c r="D2" t="str">
        <f>CONCATENATE(B1,"_",B2)</f>
        <v>2012_Lost</v>
      </c>
    </row>
    <row r="3" spans="1:4" ht="14.1" customHeight="1">
      <c r="A3" s="17" t="s">
        <v>1</v>
      </c>
      <c r="B3" s="3" t="s">
        <v>202</v>
      </c>
      <c r="D3" s="12" t="s">
        <v>145</v>
      </c>
    </row>
    <row r="4" spans="1:4" ht="14.1" customHeight="1">
      <c r="A4" s="17" t="s">
        <v>207</v>
      </c>
      <c r="B4" s="43" t="s">
        <v>203</v>
      </c>
      <c r="D4" s="6" t="str">
        <f>CONCATENATE(B1,"_",B2,"_",B3,"",B4,"_",B7,".gdb")</f>
        <v>2012_Lost_ORFNF0201_fimt100011.gdb</v>
      </c>
    </row>
    <row r="5" spans="1:4" ht="14.1" customHeight="1">
      <c r="A5" s="17" t="s">
        <v>3</v>
      </c>
      <c r="B5" s="5">
        <f ca="1">NOW()</f>
        <v>41026.49577465278</v>
      </c>
    </row>
    <row r="6" spans="1:4" ht="14.1" customHeight="1">
      <c r="A6" s="17" t="s">
        <v>212</v>
      </c>
      <c r="B6" s="5" t="s">
        <v>213</v>
      </c>
      <c r="D6" s="12" t="s">
        <v>151</v>
      </c>
    </row>
    <row r="7" spans="1:4" ht="14.1" customHeight="1">
      <c r="A7" s="17" t="s">
        <v>109</v>
      </c>
      <c r="B7" s="5" t="s">
        <v>200</v>
      </c>
      <c r="D7" t="str">
        <f ca="1">CONCATENATE(B1,'GSTOP File Namer 2012'!B50,'GSTOP File Namer 2012'!B51,"_",'GSTOP File Namer 2012'!B49,"_",B2,"_",B3,B4,"_",B7,".gdb")</f>
        <v>20120427_1153_Lost_ORFNF0201_fimt100011.gdb</v>
      </c>
    </row>
    <row r="8" spans="1:4" ht="9.9499999999999993" customHeight="1">
      <c r="A8" s="18"/>
    </row>
    <row r="9" spans="1:4" ht="14.1" customHeight="1">
      <c r="A9" s="19" t="s">
        <v>32</v>
      </c>
      <c r="B9" s="3" t="s">
        <v>24</v>
      </c>
      <c r="D9" s="7" t="s">
        <v>150</v>
      </c>
    </row>
    <row r="10" spans="1:4" ht="14.1" customHeight="1">
      <c r="A10" s="19" t="s">
        <v>46</v>
      </c>
      <c r="B10" s="3" t="s">
        <v>48</v>
      </c>
      <c r="D10" s="6" t="str">
        <f>CONCATENATE(B1,"_",B2,"_",B3,B4,"_",B9,"_",B10,"_",B11,".mxd")</f>
        <v>2012_Lost_ORFNF0201_iap_11x17_land.mxd</v>
      </c>
    </row>
    <row r="11" spans="1:4" ht="14.1" customHeight="1">
      <c r="A11" s="19" t="s">
        <v>47</v>
      </c>
      <c r="B11" s="3" t="s">
        <v>52</v>
      </c>
      <c r="C11" s="1"/>
      <c r="D11" s="7" t="s">
        <v>149</v>
      </c>
    </row>
    <row r="12" spans="1:4" ht="14.1" customHeight="1">
      <c r="A12" s="29" t="s">
        <v>225</v>
      </c>
      <c r="B12" s="3" t="s">
        <v>228</v>
      </c>
      <c r="D12" t="str">
        <f ca="1">CONCATENATE(B1,'GSTOP File Namer 2012'!B50,'GSTOP File Namer 2012'!B51,"_",'GSTOP File Namer 2012'!B49,"_",B2,"_",B3,B4,"_",B9,"_",B10,"_",B11,B12)</f>
        <v>20120427_1153_Lost_ORFNF0201_iap_11x17_land.mxd</v>
      </c>
    </row>
    <row r="13" spans="1:4" ht="9.9499999999999993" customHeight="1">
      <c r="A13" s="18"/>
      <c r="B13" s="3"/>
    </row>
    <row r="14" spans="1:4" ht="14.1" customHeight="1">
      <c r="A14" s="20" t="s">
        <v>60</v>
      </c>
      <c r="B14" s="22" t="s">
        <v>279</v>
      </c>
      <c r="D14" s="8" t="s">
        <v>152</v>
      </c>
    </row>
    <row r="15" spans="1:4" ht="14.1" customHeight="1">
      <c r="A15" s="20" t="s">
        <v>61</v>
      </c>
      <c r="B15" s="3" t="s">
        <v>62</v>
      </c>
      <c r="D15" t="str">
        <f ca="1">CONCATENATE(B1,'GSTOP File Namer 2012'!B50,'GSTOP File Namer 2012'!B51,"_",'GSTOP File Namer 2012'!B49,"_",B2,"_",B3,B4,"_",B14,B15,"_",B9,"_",B10,"_",B11,".pdf")</f>
        <v>20120427_1153_Lost_ORFNF0201_0427day_iap_11x17_land.pdf</v>
      </c>
    </row>
    <row r="16" spans="1:4" ht="9.9499999999999993" customHeight="1"/>
    <row r="17" spans="1:4" ht="14.1" customHeight="1">
      <c r="A17" s="11" t="s">
        <v>233</v>
      </c>
      <c r="B17" s="3" t="s">
        <v>204</v>
      </c>
      <c r="D17" s="9" t="s">
        <v>146</v>
      </c>
    </row>
    <row r="18" spans="1:4" ht="14.1" customHeight="1">
      <c r="A18" s="11" t="s">
        <v>234</v>
      </c>
      <c r="B18" s="3" t="s">
        <v>99</v>
      </c>
      <c r="D18" t="str">
        <f ca="1">CONCATENATE(B1,'GSTOP File Namer 2012'!B50,'GSTOP File Namer 2012'!B51,"_",'GSTOP File Namer 2012'!B49,"_",B2,"_",B3,B4,"_",B17,"_",B18,"_",B19,"_",B20,B21)</f>
        <v>20120427_1153_Lost_ORFNF0201_GPS_lin_divs_Lewis_llw84.gpx</v>
      </c>
    </row>
    <row r="19" spans="1:4" ht="14.1" customHeight="1">
      <c r="A19" s="11" t="s">
        <v>136</v>
      </c>
      <c r="B19" s="3" t="s">
        <v>155</v>
      </c>
    </row>
    <row r="20" spans="1:4" ht="14.1" customHeight="1">
      <c r="A20" s="11" t="s">
        <v>262</v>
      </c>
      <c r="B20" s="23" t="s">
        <v>139</v>
      </c>
    </row>
    <row r="21" spans="1:4" ht="14.1" customHeight="1">
      <c r="A21" s="11" t="s">
        <v>225</v>
      </c>
      <c r="B21" s="3" t="s">
        <v>224</v>
      </c>
    </row>
    <row r="22" spans="1:4" ht="9.9499999999999993" customHeight="1">
      <c r="B22" s="3"/>
    </row>
    <row r="23" spans="1:4">
      <c r="A23" s="14" t="s">
        <v>235</v>
      </c>
      <c r="B23" s="3" t="s">
        <v>4</v>
      </c>
      <c r="D23" s="15" t="s">
        <v>162</v>
      </c>
    </row>
    <row r="24" spans="1:4">
      <c r="A24" s="14" t="s">
        <v>233</v>
      </c>
      <c r="B24" s="3" t="s">
        <v>206</v>
      </c>
      <c r="D24" t="str">
        <f ca="1">CONCATENATE(B1,'GSTOP File Namer 2012'!B50,'GSTOP File Namer 2012'!B51,"_",'GSTOP File Namer 2012'!B49,"_",B2,"_",B3,B4,"_",B23,"_",B24,"_",B25,B26)</f>
        <v>20120427_1153_Lost_ORFNF0201_per_pol_ORLAM.kml</v>
      </c>
    </row>
    <row r="25" spans="1:4">
      <c r="A25" s="14" t="s">
        <v>262</v>
      </c>
      <c r="B25" s="23" t="s">
        <v>208</v>
      </c>
    </row>
    <row r="26" spans="1:4">
      <c r="A26" s="14" t="s">
        <v>225</v>
      </c>
      <c r="B26" s="3" t="s">
        <v>232</v>
      </c>
    </row>
    <row r="27" spans="1:4" ht="9.9499999999999993" customHeight="1">
      <c r="B27" s="23"/>
    </row>
    <row r="28" spans="1:4" ht="14.1" customHeight="1">
      <c r="A28" s="21" t="s">
        <v>210</v>
      </c>
      <c r="B28" s="3" t="s">
        <v>214</v>
      </c>
      <c r="D28" s="16" t="s">
        <v>211</v>
      </c>
    </row>
    <row r="29" spans="1:4" ht="14.1" customHeight="1">
      <c r="A29" s="21" t="s">
        <v>262</v>
      </c>
      <c r="B29" s="23" t="s">
        <v>208</v>
      </c>
      <c r="D29" t="str">
        <f>CONCATENATE(B1,"_",B2,"_",B3,B4,"_",B28,"_",B6,".gdb")</f>
        <v>2012_Lost_ORFNF0201_Other_Incident_Data_Arc10.gdb</v>
      </c>
    </row>
    <row r="30" spans="1:4" ht="14.1" customHeight="1">
      <c r="A30" s="21" t="s">
        <v>215</v>
      </c>
      <c r="B30" s="3" t="s">
        <v>165</v>
      </c>
    </row>
    <row r="31" spans="1:4" ht="14.1" customHeight="1">
      <c r="A31" s="21" t="s">
        <v>164</v>
      </c>
      <c r="B31" s="3" t="s">
        <v>166</v>
      </c>
      <c r="D31" s="16" t="s">
        <v>278</v>
      </c>
    </row>
    <row r="32" spans="1:4" ht="14.1" customHeight="1">
      <c r="A32" s="21" t="s">
        <v>216</v>
      </c>
      <c r="B32" s="3">
        <v>8</v>
      </c>
      <c r="D32" t="str">
        <f ca="1">CONCATENATE("i_",B1,B50,B51,"_",B49,"_",B2,"_",B3,B4,"_",B31,"_",B32,"_pg_",B33,"_",B34,"_",B29)</f>
        <v>i_20120427_1153_Lost_ORFNF0201_Grid_Index_8_pg_11x17_land_ORLAM</v>
      </c>
    </row>
    <row r="33" spans="1:5" ht="14.1" customHeight="1">
      <c r="A33" s="21" t="s">
        <v>46</v>
      </c>
      <c r="B33" s="3" t="s">
        <v>48</v>
      </c>
    </row>
    <row r="34" spans="1:5" ht="14.1" customHeight="1">
      <c r="A34" s="21" t="s">
        <v>47</v>
      </c>
      <c r="B34" s="3" t="s">
        <v>52</v>
      </c>
      <c r="D34" s="16" t="s">
        <v>163</v>
      </c>
    </row>
    <row r="35" spans="1:5" ht="14.1" customHeight="1">
      <c r="A35" s="21" t="s">
        <v>137</v>
      </c>
      <c r="B35" s="3" t="s">
        <v>140</v>
      </c>
      <c r="D35" t="str">
        <f ca="1">CONCATENATE(B1,'GSTOP File Namer 2012'!B50,'GSTOP File Namer 2012'!B51,"_",'GSTOP File Namer 2012'!B49,"_",B2,"_",B3,B4,"_",B14,B15,"_iap_",B33,"_",B34,"_",B30,B35,".pdf")</f>
        <v>20120427_1153_Lost_ORFNF0201_0427day_iap_11x17_land_MPall.pdf</v>
      </c>
    </row>
    <row r="36" spans="1:5" ht="9.9499999999999993" customHeight="1">
      <c r="B36" s="3"/>
    </row>
    <row r="37" spans="1:5" ht="14.1" customHeight="1">
      <c r="A37" s="25" t="s">
        <v>127</v>
      </c>
      <c r="B37" s="22" t="s">
        <v>125</v>
      </c>
      <c r="D37" s="24" t="s">
        <v>147</v>
      </c>
    </row>
    <row r="38" spans="1:5" ht="14.1" customHeight="1">
      <c r="A38" s="25" t="s">
        <v>130</v>
      </c>
      <c r="B38" s="3" t="s">
        <v>129</v>
      </c>
      <c r="D38" t="str">
        <f ca="1">CONCATENATE(B1,'GSTOP File Namer 2012'!B50,'GSTOP File Namer 2012'!B51,"_",'GSTOP File Namer 2012'!B49,"_",B2,"_",B3,B4,"_ir_",B37,"_",B42,B39)</f>
        <v>20120427_1153_Lost_ORFNF0201_ir_IntenseHeat_poly_ORLAM.shp</v>
      </c>
    </row>
    <row r="39" spans="1:5" ht="14.1" customHeight="1">
      <c r="A39" s="25" t="s">
        <v>225</v>
      </c>
      <c r="B39" s="3" t="s">
        <v>221</v>
      </c>
    </row>
    <row r="40" spans="1:5" ht="14.1" customHeight="1">
      <c r="A40" s="25" t="s">
        <v>131</v>
      </c>
      <c r="B40" s="3" t="s">
        <v>48</v>
      </c>
      <c r="D40" s="24" t="s">
        <v>148</v>
      </c>
    </row>
    <row r="41" spans="1:5" ht="14.1" customHeight="1">
      <c r="A41" s="25" t="s">
        <v>132</v>
      </c>
      <c r="B41" s="3" t="s">
        <v>52</v>
      </c>
      <c r="D41" t="str">
        <f ca="1">CONCATENATE(B1,'GSTOP File Namer 2012'!B50,'GSTOP File Namer 2012'!B51,"_",'GSTOP File Namer 2012'!B49,"_",B2,"_",B3,B4,"_",B38,"_",B40,"_",B41,B43)</f>
        <v>20120427_1153_Lost_ORFNF0201_ir_ortho_11x17_land.pdf</v>
      </c>
    </row>
    <row r="42" spans="1:5" ht="14.1" customHeight="1">
      <c r="A42" s="25" t="s">
        <v>262</v>
      </c>
      <c r="B42" s="23" t="s">
        <v>208</v>
      </c>
    </row>
    <row r="43" spans="1:5" ht="14.1" customHeight="1">
      <c r="A43" s="25" t="s">
        <v>225</v>
      </c>
      <c r="B43" s="3" t="s">
        <v>226</v>
      </c>
    </row>
    <row r="45" spans="1:5">
      <c r="A45" s="42">
        <f ca="1">NOW()</f>
        <v>41026.49577465278</v>
      </c>
    </row>
    <row r="46" spans="1:5">
      <c r="A46" s="28" t="s">
        <v>209</v>
      </c>
    </row>
    <row r="48" spans="1:5">
      <c r="A48" s="10" t="s">
        <v>81</v>
      </c>
      <c r="B48" s="10"/>
      <c r="D48" s="10" t="s">
        <v>84</v>
      </c>
      <c r="E48" s="10"/>
    </row>
    <row r="49" spans="1:5">
      <c r="A49" t="s">
        <v>85</v>
      </c>
      <c r="B49" s="3" t="str">
        <f ca="1">TEXT('GSTOP File Namer 2012'!B5,"hhmm")</f>
        <v>1153</v>
      </c>
      <c r="D49" t="s">
        <v>195</v>
      </c>
      <c r="E49" t="s">
        <v>19</v>
      </c>
    </row>
    <row r="50" spans="1:5">
      <c r="A50" t="s">
        <v>86</v>
      </c>
      <c r="B50" s="4" t="str">
        <f ca="1">TEXT('GSTOP File Namer 2012'!B5,"mm")</f>
        <v>04</v>
      </c>
      <c r="D50" t="s">
        <v>33</v>
      </c>
      <c r="E50" t="s">
        <v>20</v>
      </c>
    </row>
    <row r="51" spans="1:5">
      <c r="A51" t="s">
        <v>87</v>
      </c>
      <c r="B51" s="3" t="str">
        <f ca="1">TEXT('GSTOP File Namer 2012'!B5,"dd")</f>
        <v>27</v>
      </c>
      <c r="D51" t="s">
        <v>34</v>
      </c>
      <c r="E51" t="s">
        <v>21</v>
      </c>
    </row>
    <row r="52" spans="1:5">
      <c r="D52" t="s">
        <v>35</v>
      </c>
      <c r="E52" t="s">
        <v>22</v>
      </c>
    </row>
    <row r="53" spans="1:5">
      <c r="A53" s="10" t="s">
        <v>82</v>
      </c>
      <c r="B53" s="10"/>
      <c r="D53" t="s">
        <v>36</v>
      </c>
      <c r="E53" t="s">
        <v>23</v>
      </c>
    </row>
    <row r="54" spans="1:5">
      <c r="A54" t="s">
        <v>88</v>
      </c>
      <c r="B54" s="2">
        <f ca="1">NOW()+1</f>
        <v>41027.49577465278</v>
      </c>
      <c r="D54" t="s">
        <v>37</v>
      </c>
      <c r="E54" t="s">
        <v>24</v>
      </c>
    </row>
    <row r="55" spans="1:5">
      <c r="A55" t="s">
        <v>86</v>
      </c>
      <c r="B55" s="4" t="str">
        <f ca="1">TEXT(B54,"mm")</f>
        <v>04</v>
      </c>
      <c r="D55" t="s">
        <v>128</v>
      </c>
      <c r="E55" t="s">
        <v>129</v>
      </c>
    </row>
    <row r="56" spans="1:5">
      <c r="A56" t="s">
        <v>87</v>
      </c>
      <c r="B56" s="3" t="str">
        <f ca="1">TEXT(B54,"dd")</f>
        <v>28</v>
      </c>
      <c r="D56" t="s">
        <v>153</v>
      </c>
      <c r="E56" t="s">
        <v>154</v>
      </c>
    </row>
    <row r="57" spans="1:5">
      <c r="D57" t="s">
        <v>104</v>
      </c>
      <c r="E57" t="s">
        <v>105</v>
      </c>
    </row>
    <row r="58" spans="1:5">
      <c r="A58" s="10" t="s">
        <v>83</v>
      </c>
      <c r="D58" t="s">
        <v>38</v>
      </c>
      <c r="E58" t="s">
        <v>25</v>
      </c>
    </row>
    <row r="59" spans="1:5">
      <c r="A59" t="str">
        <f ca="1">CONCATENATE('GSTOP File Namer 2012'!B50,'GSTOP File Namer 2012'!B51)</f>
        <v>0427</v>
      </c>
      <c r="D59" t="s">
        <v>39</v>
      </c>
      <c r="E59" t="s">
        <v>6</v>
      </c>
    </row>
    <row r="60" spans="1:5">
      <c r="A60" t="str">
        <f ca="1">CONCATENATE('GSTOP File Namer 2012'!B55,'GSTOP File Namer 2012'!B56)</f>
        <v>0428</v>
      </c>
      <c r="D60" t="s">
        <v>40</v>
      </c>
      <c r="E60" t="s">
        <v>26</v>
      </c>
    </row>
    <row r="61" spans="1:5">
      <c r="D61" t="s">
        <v>198</v>
      </c>
      <c r="E61" t="s">
        <v>199</v>
      </c>
    </row>
    <row r="62" spans="1:5">
      <c r="A62" s="10" t="s">
        <v>61</v>
      </c>
      <c r="D62" t="s">
        <v>41</v>
      </c>
      <c r="E62" t="s">
        <v>27</v>
      </c>
    </row>
    <row r="63" spans="1:5">
      <c r="A63" t="s">
        <v>62</v>
      </c>
      <c r="D63" t="s">
        <v>42</v>
      </c>
      <c r="E63" t="s">
        <v>28</v>
      </c>
    </row>
    <row r="64" spans="1:5">
      <c r="A64" t="s">
        <v>63</v>
      </c>
      <c r="D64" t="s">
        <v>43</v>
      </c>
      <c r="E64" t="s">
        <v>29</v>
      </c>
    </row>
    <row r="65" spans="1:5">
      <c r="D65" t="s">
        <v>44</v>
      </c>
      <c r="E65" t="s">
        <v>30</v>
      </c>
    </row>
    <row r="66" spans="1:5">
      <c r="A66" s="10" t="s">
        <v>89</v>
      </c>
      <c r="B66" s="10"/>
      <c r="D66" t="s">
        <v>45</v>
      </c>
      <c r="E66" t="s">
        <v>31</v>
      </c>
    </row>
    <row r="67" spans="1:5">
      <c r="A67" t="s">
        <v>90</v>
      </c>
      <c r="B67" t="s">
        <v>159</v>
      </c>
    </row>
    <row r="68" spans="1:5">
      <c r="A68" t="s">
        <v>91</v>
      </c>
      <c r="B68" t="s">
        <v>48</v>
      </c>
    </row>
    <row r="69" spans="1:5">
      <c r="A69" t="s">
        <v>92</v>
      </c>
      <c r="B69" t="s">
        <v>49</v>
      </c>
      <c r="D69" s="10" t="s">
        <v>97</v>
      </c>
    </row>
    <row r="70" spans="1:5">
      <c r="A70" t="s">
        <v>93</v>
      </c>
      <c r="B70" t="s">
        <v>50</v>
      </c>
      <c r="D70" s="13" t="s">
        <v>65</v>
      </c>
      <c r="E70" t="s">
        <v>4</v>
      </c>
    </row>
    <row r="71" spans="1:5">
      <c r="A71" t="s">
        <v>94</v>
      </c>
      <c r="B71" t="s">
        <v>51</v>
      </c>
      <c r="D71" s="13" t="s">
        <v>66</v>
      </c>
      <c r="E71" t="s">
        <v>5</v>
      </c>
    </row>
    <row r="72" spans="1:5">
      <c r="D72" s="13" t="s">
        <v>67</v>
      </c>
      <c r="E72" t="s">
        <v>6</v>
      </c>
    </row>
    <row r="73" spans="1:5">
      <c r="A73" s="10" t="s">
        <v>95</v>
      </c>
      <c r="D73" s="13" t="s">
        <v>68</v>
      </c>
      <c r="E73" t="s">
        <v>7</v>
      </c>
    </row>
    <row r="74" spans="1:5">
      <c r="A74" t="s">
        <v>53</v>
      </c>
      <c r="D74" s="13" t="s">
        <v>69</v>
      </c>
      <c r="E74" t="s">
        <v>8</v>
      </c>
    </row>
    <row r="75" spans="1:5">
      <c r="A75" t="s">
        <v>52</v>
      </c>
      <c r="D75" s="13" t="s">
        <v>70</v>
      </c>
      <c r="E75" t="s">
        <v>9</v>
      </c>
    </row>
    <row r="76" spans="1:5">
      <c r="D76" s="13" t="s">
        <v>71</v>
      </c>
      <c r="E76" t="s">
        <v>10</v>
      </c>
    </row>
    <row r="77" spans="1:5">
      <c r="A77" s="10" t="s">
        <v>101</v>
      </c>
      <c r="D77" s="13" t="s">
        <v>72</v>
      </c>
      <c r="E77" t="s">
        <v>11</v>
      </c>
    </row>
    <row r="78" spans="1:5">
      <c r="A78" t="s">
        <v>143</v>
      </c>
      <c r="D78" s="13" t="s">
        <v>73</v>
      </c>
      <c r="E78" t="s">
        <v>12</v>
      </c>
    </row>
    <row r="79" spans="1:5">
      <c r="A79" t="s">
        <v>158</v>
      </c>
      <c r="D79" s="13" t="s">
        <v>74</v>
      </c>
      <c r="E79" t="s">
        <v>13</v>
      </c>
    </row>
    <row r="80" spans="1:5">
      <c r="A80" t="s">
        <v>102</v>
      </c>
      <c r="D80" s="13" t="s">
        <v>75</v>
      </c>
      <c r="E80" t="s">
        <v>14</v>
      </c>
    </row>
    <row r="81" spans="1:7">
      <c r="A81" t="s">
        <v>206</v>
      </c>
      <c r="D81" s="13" t="s">
        <v>76</v>
      </c>
      <c r="E81" t="s">
        <v>160</v>
      </c>
    </row>
    <row r="82" spans="1:7">
      <c r="A82" t="s">
        <v>167</v>
      </c>
      <c r="D82" s="13" t="s">
        <v>77</v>
      </c>
      <c r="E82" t="s">
        <v>161</v>
      </c>
    </row>
    <row r="83" spans="1:7">
      <c r="A83" s="10" t="s">
        <v>100</v>
      </c>
      <c r="D83" s="13" t="s">
        <v>78</v>
      </c>
      <c r="E83" t="s">
        <v>15</v>
      </c>
    </row>
    <row r="84" spans="1:7">
      <c r="A84" t="s">
        <v>98</v>
      </c>
      <c r="D84" s="13" t="s">
        <v>79</v>
      </c>
      <c r="E84" t="s">
        <v>16</v>
      </c>
    </row>
    <row r="85" spans="1:7">
      <c r="A85" t="s">
        <v>54</v>
      </c>
      <c r="D85" s="13" t="s">
        <v>80</v>
      </c>
      <c r="E85" t="s">
        <v>17</v>
      </c>
    </row>
    <row r="86" spans="1:7">
      <c r="A86" t="s">
        <v>55</v>
      </c>
      <c r="D86" s="13" t="s">
        <v>64</v>
      </c>
      <c r="E86" t="s">
        <v>18</v>
      </c>
    </row>
    <row r="87" spans="1:7">
      <c r="A87" t="s">
        <v>56</v>
      </c>
      <c r="D87" s="13" t="s">
        <v>197</v>
      </c>
      <c r="E87" t="s">
        <v>196</v>
      </c>
    </row>
    <row r="88" spans="1:7">
      <c r="A88" t="s">
        <v>99</v>
      </c>
      <c r="D88" s="10" t="s">
        <v>96</v>
      </c>
      <c r="F88" s="46" t="s">
        <v>264</v>
      </c>
    </row>
    <row r="89" spans="1:7">
      <c r="A89" t="s">
        <v>103</v>
      </c>
      <c r="D89" s="26"/>
      <c r="F89" t="s">
        <v>248</v>
      </c>
      <c r="G89" t="s">
        <v>236</v>
      </c>
    </row>
    <row r="90" spans="1:7">
      <c r="D90" s="26" t="s">
        <v>59</v>
      </c>
      <c r="F90" t="s">
        <v>249</v>
      </c>
      <c r="G90" t="s">
        <v>237</v>
      </c>
    </row>
    <row r="91" spans="1:7">
      <c r="D91" s="26" t="s">
        <v>139</v>
      </c>
      <c r="F91" t="s">
        <v>250</v>
      </c>
      <c r="G91" t="s">
        <v>238</v>
      </c>
    </row>
    <row r="92" spans="1:7">
      <c r="D92" s="26" t="s">
        <v>58</v>
      </c>
      <c r="F92" t="s">
        <v>251</v>
      </c>
      <c r="G92" t="s">
        <v>239</v>
      </c>
    </row>
    <row r="93" spans="1:7">
      <c r="A93" s="10" t="s">
        <v>106</v>
      </c>
      <c r="D93" s="26" t="s">
        <v>57</v>
      </c>
      <c r="F93" t="s">
        <v>252</v>
      </c>
      <c r="G93" t="s">
        <v>240</v>
      </c>
    </row>
    <row r="94" spans="1:7">
      <c r="A94" s="27" t="s">
        <v>140</v>
      </c>
      <c r="D94" s="26" t="s">
        <v>110</v>
      </c>
      <c r="F94" t="s">
        <v>253</v>
      </c>
      <c r="G94" t="s">
        <v>241</v>
      </c>
    </row>
    <row r="95" spans="1:7">
      <c r="A95" s="27" t="s">
        <v>138</v>
      </c>
      <c r="D95" s="26" t="s">
        <v>111</v>
      </c>
      <c r="F95" t="s">
        <v>254</v>
      </c>
      <c r="G95" t="s">
        <v>242</v>
      </c>
    </row>
    <row r="96" spans="1:7">
      <c r="A96" s="27">
        <v>1</v>
      </c>
      <c r="D96" s="26" t="s">
        <v>112</v>
      </c>
      <c r="F96" t="s">
        <v>255</v>
      </c>
      <c r="G96" t="s">
        <v>243</v>
      </c>
    </row>
    <row r="97" spans="1:7">
      <c r="A97" s="27">
        <v>2</v>
      </c>
      <c r="D97" s="26" t="s">
        <v>113</v>
      </c>
      <c r="F97" t="s">
        <v>256</v>
      </c>
      <c r="G97" t="s">
        <v>261</v>
      </c>
    </row>
    <row r="98" spans="1:7">
      <c r="A98" s="27">
        <v>3</v>
      </c>
      <c r="D98" s="26" t="s">
        <v>114</v>
      </c>
      <c r="F98" t="s">
        <v>257</v>
      </c>
      <c r="G98" t="s">
        <v>244</v>
      </c>
    </row>
    <row r="99" spans="1:7">
      <c r="A99" s="27">
        <v>4</v>
      </c>
      <c r="D99" s="26" t="s">
        <v>115</v>
      </c>
      <c r="F99" t="s">
        <v>258</v>
      </c>
      <c r="G99" t="s">
        <v>245</v>
      </c>
    </row>
    <row r="100" spans="1:7">
      <c r="A100" s="27">
        <v>5</v>
      </c>
      <c r="D100" s="26" t="s">
        <v>116</v>
      </c>
      <c r="F100" t="s">
        <v>259</v>
      </c>
      <c r="G100" t="s">
        <v>246</v>
      </c>
    </row>
    <row r="101" spans="1:7">
      <c r="A101" s="27">
        <v>6</v>
      </c>
      <c r="D101" s="26" t="s">
        <v>117</v>
      </c>
      <c r="F101" t="s">
        <v>260</v>
      </c>
      <c r="G101" t="s">
        <v>247</v>
      </c>
    </row>
    <row r="102" spans="1:7">
      <c r="A102" s="27">
        <v>7</v>
      </c>
      <c r="D102" s="26" t="s">
        <v>263</v>
      </c>
    </row>
    <row r="103" spans="1:7">
      <c r="A103" s="27">
        <v>8</v>
      </c>
      <c r="D103" s="26"/>
    </row>
    <row r="104" spans="1:7">
      <c r="A104" s="27">
        <v>9</v>
      </c>
      <c r="D104" s="26"/>
    </row>
    <row r="105" spans="1:7">
      <c r="A105" s="27">
        <v>10</v>
      </c>
      <c r="D105" s="26"/>
      <c r="F105" s="46" t="s">
        <v>265</v>
      </c>
    </row>
    <row r="106" spans="1:7">
      <c r="A106" s="27">
        <v>11</v>
      </c>
      <c r="D106" s="26"/>
      <c r="F106" t="s">
        <v>272</v>
      </c>
      <c r="G106" t="s">
        <v>266</v>
      </c>
    </row>
    <row r="107" spans="1:7">
      <c r="A107" s="27">
        <v>12</v>
      </c>
      <c r="D107" s="26"/>
      <c r="F107" t="s">
        <v>273</v>
      </c>
      <c r="G107" t="s">
        <v>267</v>
      </c>
    </row>
    <row r="108" spans="1:7">
      <c r="A108" s="27">
        <v>13</v>
      </c>
      <c r="D108" s="26"/>
      <c r="F108" t="s">
        <v>274</v>
      </c>
      <c r="G108" t="s">
        <v>268</v>
      </c>
    </row>
    <row r="109" spans="1:7">
      <c r="A109" s="27">
        <v>14</v>
      </c>
      <c r="D109" s="26"/>
      <c r="F109" t="s">
        <v>275</v>
      </c>
      <c r="G109" t="s">
        <v>269</v>
      </c>
    </row>
    <row r="110" spans="1:7">
      <c r="A110" s="27">
        <v>15</v>
      </c>
      <c r="F110" t="s">
        <v>276</v>
      </c>
      <c r="G110" t="s">
        <v>270</v>
      </c>
    </row>
    <row r="111" spans="1:7">
      <c r="A111" s="27">
        <v>16</v>
      </c>
      <c r="D111" s="30" t="s">
        <v>141</v>
      </c>
      <c r="F111" t="s">
        <v>277</v>
      </c>
      <c r="G111" t="s">
        <v>271</v>
      </c>
    </row>
    <row r="112" spans="1:7">
      <c r="A112" s="27">
        <v>17</v>
      </c>
      <c r="D112" t="s">
        <v>144</v>
      </c>
    </row>
    <row r="113" spans="1:4">
      <c r="A113" s="27">
        <v>18</v>
      </c>
      <c r="D113" t="s">
        <v>204</v>
      </c>
    </row>
    <row r="114" spans="1:4">
      <c r="A114" s="27">
        <v>19</v>
      </c>
      <c r="D114" t="s">
        <v>142</v>
      </c>
    </row>
    <row r="115" spans="1:4">
      <c r="A115" s="27">
        <v>20</v>
      </c>
      <c r="D115" t="s">
        <v>205</v>
      </c>
    </row>
    <row r="116" spans="1:4">
      <c r="A116" s="27">
        <v>21</v>
      </c>
    </row>
    <row r="117" spans="1:4">
      <c r="A117" s="10" t="s">
        <v>135</v>
      </c>
      <c r="D117" s="30" t="s">
        <v>217</v>
      </c>
    </row>
    <row r="118" spans="1:4">
      <c r="A118" s="26" t="s">
        <v>155</v>
      </c>
      <c r="D118" s="45" t="s">
        <v>218</v>
      </c>
    </row>
    <row r="119" spans="1:4">
      <c r="A119" s="26" t="s">
        <v>156</v>
      </c>
      <c r="D119" s="45" t="s">
        <v>219</v>
      </c>
    </row>
    <row r="120" spans="1:4">
      <c r="A120" s="26" t="s">
        <v>157</v>
      </c>
      <c r="D120" s="45" t="s">
        <v>224</v>
      </c>
    </row>
    <row r="121" spans="1:4">
      <c r="A121" s="26" t="s">
        <v>133</v>
      </c>
      <c r="D121" s="45" t="s">
        <v>227</v>
      </c>
    </row>
    <row r="122" spans="1:4">
      <c r="A122" s="26" t="s">
        <v>107</v>
      </c>
      <c r="D122" s="44" t="s">
        <v>232</v>
      </c>
    </row>
    <row r="123" spans="1:4">
      <c r="A123" s="26" t="s">
        <v>108</v>
      </c>
      <c r="D123" s="45" t="s">
        <v>231</v>
      </c>
    </row>
    <row r="124" spans="1:4">
      <c r="A124" s="26"/>
      <c r="D124" s="45" t="s">
        <v>229</v>
      </c>
    </row>
    <row r="125" spans="1:4">
      <c r="A125" s="26"/>
      <c r="D125" s="45" t="s">
        <v>220</v>
      </c>
    </row>
    <row r="126" spans="1:4">
      <c r="D126" s="45" t="s">
        <v>228</v>
      </c>
    </row>
    <row r="127" spans="1:4">
      <c r="A127" s="10" t="s">
        <v>118</v>
      </c>
      <c r="D127" s="45" t="s">
        <v>226</v>
      </c>
    </row>
    <row r="128" spans="1:4">
      <c r="A128" t="s">
        <v>119</v>
      </c>
      <c r="B128" t="s">
        <v>123</v>
      </c>
      <c r="D128" s="45" t="s">
        <v>221</v>
      </c>
    </row>
    <row r="129" spans="1:4">
      <c r="A129" t="s">
        <v>120</v>
      </c>
      <c r="B129" t="s">
        <v>124</v>
      </c>
      <c r="D129" s="45" t="s">
        <v>222</v>
      </c>
    </row>
    <row r="130" spans="1:4">
      <c r="A130" t="s">
        <v>121</v>
      </c>
      <c r="B130" t="s">
        <v>125</v>
      </c>
      <c r="D130" s="45" t="s">
        <v>223</v>
      </c>
    </row>
    <row r="131" spans="1:4">
      <c r="A131" t="s">
        <v>122</v>
      </c>
      <c r="B131" t="s">
        <v>126</v>
      </c>
      <c r="D131" s="45" t="s">
        <v>230</v>
      </c>
    </row>
    <row r="132" spans="1:4">
      <c r="D132" s="45"/>
    </row>
    <row r="133" spans="1:4">
      <c r="D133" s="45"/>
    </row>
  </sheetData>
  <sortState ref="D120:D133">
    <sortCondition ref="D120"/>
  </sortState>
  <dataValidations count="19">
    <dataValidation type="list" allowBlank="1" showInputMessage="1" showErrorMessage="1" sqref="B34">
      <formula1>A74:A75</formula1>
    </dataValidation>
    <dataValidation type="list" allowBlank="1" showInputMessage="1" showErrorMessage="1" sqref="B33">
      <formula1>B67:B68</formula1>
    </dataValidation>
    <dataValidation type="list" allowBlank="1" showInputMessage="1" showErrorMessage="1" sqref="B37">
      <formula1>B128:B131</formula1>
    </dataValidation>
    <dataValidation type="list" allowBlank="1" showInputMessage="1" showErrorMessage="1" sqref="B38">
      <formula1>$E$55:$E$56</formula1>
    </dataValidation>
    <dataValidation type="list" allowBlank="1" showInputMessage="1" showErrorMessage="1" sqref="B11 B41">
      <formula1>$A$74:$A$75</formula1>
    </dataValidation>
    <dataValidation type="list" allowBlank="1" showInputMessage="1" showErrorMessage="1" sqref="B40 B10">
      <formula1>_11x17</formula1>
    </dataValidation>
    <dataValidation type="list" allowBlank="1" showInputMessage="1" showErrorMessage="1" sqref="B35">
      <formula1>$A$94:$A$100</formula1>
    </dataValidation>
    <dataValidation type="list" allowBlank="1" showInputMessage="1" showErrorMessage="1" sqref="B32">
      <formula1>$A$94:$A$116</formula1>
    </dataValidation>
    <dataValidation type="list" allowBlank="1" showInputMessage="1" showErrorMessage="1" sqref="B27 B23">
      <formula1>$E$70:$E$86</formula1>
    </dataValidation>
    <dataValidation type="list" allowBlank="1" showInputMessage="1" showErrorMessage="1" sqref="B26 B21 B12 B43 B39">
      <formula1>$D$118:$D$133</formula1>
    </dataValidation>
    <dataValidation type="list" allowBlank="1" showInputMessage="1" showErrorMessage="1" sqref="B24">
      <formula1>$A$78:$A$82</formula1>
    </dataValidation>
    <dataValidation type="list" allowBlank="1" showInputMessage="1" showErrorMessage="1" sqref="B25 B29 B42">
      <formula1>$D$89:$D$100</formula1>
    </dataValidation>
    <dataValidation type="list" allowBlank="1" showInputMessage="1" showErrorMessage="1" sqref="B20">
      <formula1>$D$89:$D$109</formula1>
    </dataValidation>
    <dataValidation type="list" allowBlank="1" showInputMessage="1" showErrorMessage="1" sqref="B19">
      <formula1>$A$118:$A$123</formula1>
    </dataValidation>
    <dataValidation type="list" allowBlank="1" showInputMessage="1" showErrorMessage="1" sqref="B18">
      <formula1>$A$84:$A$89</formula1>
    </dataValidation>
    <dataValidation type="list" allowBlank="1" showInputMessage="1" showErrorMessage="1" sqref="B17">
      <formula1>$D$112:$D$115</formula1>
    </dataValidation>
    <dataValidation type="list" allowBlank="1" showInputMessage="1" showErrorMessage="1" sqref="B9">
      <formula1>$E$49:$E$62</formula1>
    </dataValidation>
    <dataValidation type="list" allowBlank="1" showInputMessage="1" showErrorMessage="1" sqref="B15">
      <formula1>$A$63:$A$64</formula1>
    </dataValidation>
    <dataValidation type="list" allowBlank="1" showInputMessage="1" showErrorMessage="1" sqref="B14">
      <formula1>$A$59:$A$60</formula1>
    </dataValidation>
  </dataValidation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C40"/>
  <sheetViews>
    <sheetView workbookViewId="0">
      <selection activeCell="A13" sqref="A13"/>
    </sheetView>
  </sheetViews>
  <sheetFormatPr defaultRowHeight="15"/>
  <cols>
    <col min="1" max="1" width="77.5703125" customWidth="1"/>
    <col min="2" max="2" width="15.140625" customWidth="1"/>
    <col min="3" max="3" width="25.5703125" customWidth="1"/>
  </cols>
  <sheetData>
    <row r="1" spans="1:1">
      <c r="A1" s="47" t="s">
        <v>283</v>
      </c>
    </row>
    <row r="2" spans="1:1">
      <c r="A2" s="41" t="s">
        <v>281</v>
      </c>
    </row>
    <row r="3" spans="1:1">
      <c r="A3" t="s">
        <v>282</v>
      </c>
    </row>
    <row r="5" spans="1:1" ht="30">
      <c r="A5" s="40" t="s">
        <v>194</v>
      </c>
    </row>
    <row r="6" spans="1:1">
      <c r="A6" s="39"/>
    </row>
    <row r="7" spans="1:1" ht="75">
      <c r="A7" s="39" t="s">
        <v>193</v>
      </c>
    </row>
    <row r="8" spans="1:1">
      <c r="A8" s="39"/>
    </row>
    <row r="9" spans="1:1">
      <c r="A9" s="39" t="s">
        <v>192</v>
      </c>
    </row>
    <row r="10" spans="1:1" ht="30">
      <c r="A10" s="39" t="s">
        <v>191</v>
      </c>
    </row>
    <row r="11" spans="1:1">
      <c r="A11" s="39" t="s">
        <v>280</v>
      </c>
    </row>
    <row r="12" spans="1:1" ht="30">
      <c r="A12" s="39" t="s">
        <v>284</v>
      </c>
    </row>
    <row r="13" spans="1:1">
      <c r="A13" s="39" t="s">
        <v>190</v>
      </c>
    </row>
    <row r="14" spans="1:1">
      <c r="A14" s="39"/>
    </row>
    <row r="15" spans="1:1" ht="30">
      <c r="A15" s="39" t="s">
        <v>189</v>
      </c>
    </row>
    <row r="17" spans="1:3">
      <c r="A17" s="38" t="s">
        <v>188</v>
      </c>
    </row>
    <row r="18" spans="1:3">
      <c r="A18" s="18"/>
    </row>
    <row r="19" spans="1:3">
      <c r="A19" s="37" t="s">
        <v>187</v>
      </c>
      <c r="B19" s="31"/>
      <c r="C19" s="31"/>
    </row>
    <row r="20" spans="1:3">
      <c r="A20" s="33"/>
      <c r="B20" s="32" t="s">
        <v>186</v>
      </c>
      <c r="C20" s="36"/>
    </row>
    <row r="21" spans="1:3">
      <c r="A21" s="33"/>
      <c r="B21" s="34"/>
      <c r="C21" s="32" t="s">
        <v>185</v>
      </c>
    </row>
    <row r="22" spans="1:3">
      <c r="A22" s="33"/>
      <c r="B22" s="33"/>
      <c r="C22" s="35" t="s">
        <v>184</v>
      </c>
    </row>
    <row r="23" spans="1:3">
      <c r="A23" s="33"/>
      <c r="B23" s="33"/>
      <c r="C23" s="35" t="s">
        <v>183</v>
      </c>
    </row>
    <row r="24" spans="1:3">
      <c r="A24" s="33"/>
      <c r="B24" s="33"/>
      <c r="C24" s="35" t="s">
        <v>182</v>
      </c>
    </row>
    <row r="25" spans="1:3">
      <c r="A25" s="33"/>
      <c r="B25" s="33"/>
      <c r="C25" s="35" t="s">
        <v>181</v>
      </c>
    </row>
    <row r="26" spans="1:3">
      <c r="A26" s="33"/>
      <c r="B26" s="33"/>
      <c r="C26" s="32" t="s">
        <v>180</v>
      </c>
    </row>
    <row r="27" spans="1:3">
      <c r="A27" s="33"/>
      <c r="B27" s="32" t="s">
        <v>179</v>
      </c>
      <c r="C27" s="31"/>
    </row>
    <row r="28" spans="1:3">
      <c r="A28" s="33"/>
      <c r="B28" s="35" t="s">
        <v>178</v>
      </c>
      <c r="C28" s="31"/>
    </row>
    <row r="29" spans="1:3">
      <c r="A29" s="33"/>
      <c r="B29" s="34"/>
      <c r="C29" s="32" t="s">
        <v>169</v>
      </c>
    </row>
    <row r="30" spans="1:3">
      <c r="A30" s="33"/>
      <c r="B30" s="33"/>
      <c r="C30" s="35" t="s">
        <v>177</v>
      </c>
    </row>
    <row r="31" spans="1:3">
      <c r="A31" s="33"/>
      <c r="B31" s="33"/>
      <c r="C31" s="35" t="s">
        <v>176</v>
      </c>
    </row>
    <row r="32" spans="1:3">
      <c r="A32" s="33"/>
      <c r="B32" s="33"/>
      <c r="C32" s="35" t="s">
        <v>54</v>
      </c>
    </row>
    <row r="33" spans="1:3">
      <c r="A33" s="33"/>
      <c r="B33" s="33"/>
      <c r="C33" s="35" t="s">
        <v>175</v>
      </c>
    </row>
    <row r="34" spans="1:3">
      <c r="A34" s="33"/>
      <c r="B34" s="33"/>
      <c r="C34" s="35" t="s">
        <v>174</v>
      </c>
    </row>
    <row r="35" spans="1:3">
      <c r="A35" s="33"/>
      <c r="B35" s="32" t="s">
        <v>173</v>
      </c>
      <c r="C35" s="31"/>
    </row>
    <row r="36" spans="1:3">
      <c r="A36" s="33"/>
      <c r="B36" s="34"/>
      <c r="C36" s="32" t="s">
        <v>172</v>
      </c>
    </row>
    <row r="37" spans="1:3">
      <c r="A37" s="33"/>
      <c r="B37" s="33"/>
      <c r="C37" s="35" t="s">
        <v>171</v>
      </c>
    </row>
    <row r="38" spans="1:3">
      <c r="A38" s="33"/>
      <c r="B38" s="32" t="s">
        <v>170</v>
      </c>
      <c r="C38" s="31"/>
    </row>
    <row r="39" spans="1:3">
      <c r="A39" s="33"/>
      <c r="B39" s="34"/>
      <c r="C39" s="32" t="s">
        <v>169</v>
      </c>
    </row>
    <row r="40" spans="1:3">
      <c r="A40" s="33"/>
      <c r="B40" s="32" t="s">
        <v>168</v>
      </c>
      <c r="C40"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GSTOP File Namer 2012</vt:lpstr>
      <vt:lpstr>Instructions</vt:lpstr>
      <vt:lpstr>_11x17</vt:lpstr>
      <vt:lpstr>land</vt:lpstr>
      <vt:lpstr>'GSTOP File Namer 2012'!Print_Area</vt:lpstr>
      <vt:lpstr>type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GSC</dc:creator>
  <cp:lastModifiedBy>enile</cp:lastModifiedBy>
  <cp:lastPrinted>2012-04-27T18:19:25Z</cp:lastPrinted>
  <dcterms:created xsi:type="dcterms:W3CDTF">2008-07-30T18:23:33Z</dcterms:created>
  <dcterms:modified xsi:type="dcterms:W3CDTF">2012-04-27T18:54:01Z</dcterms:modified>
</cp:coreProperties>
</file>