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5" yWindow="15" windowWidth="17040" windowHeight="9600" activeTab="1"/>
  </bookViews>
  <sheets>
    <sheet name="Instructions" sheetId="4" r:id="rId1"/>
    <sheet name="FTR" sheetId="8" r:id="rId2"/>
    <sheet name="Sheet1" sheetId="9" r:id="rId3"/>
  </sheets>
  <calcPr calcId="145621"/>
</workbook>
</file>

<file path=xl/calcChain.xml><?xml version="1.0" encoding="utf-8"?>
<calcChain xmlns="http://schemas.openxmlformats.org/spreadsheetml/2006/main">
  <c r="AB25" i="8" l="1"/>
  <c r="R77" i="9"/>
  <c r="R84" i="9" s="1"/>
  <c r="R91" i="9" s="1"/>
  <c r="R98" i="9" s="1"/>
  <c r="R105" i="9" s="1"/>
  <c r="R112" i="9" s="1"/>
  <c r="R119" i="9" s="1"/>
  <c r="R126" i="9" s="1"/>
  <c r="R133" i="9" s="1"/>
  <c r="R140" i="9" s="1"/>
  <c r="R147" i="9" s="1"/>
  <c r="R154" i="9" s="1"/>
  <c r="R161" i="9" s="1"/>
  <c r="R168" i="9" s="1"/>
  <c r="R21" i="9"/>
  <c r="R28" i="9" s="1"/>
  <c r="R35" i="9" s="1"/>
  <c r="R42" i="9" s="1"/>
  <c r="R49" i="9" s="1"/>
  <c r="R56" i="9" s="1"/>
  <c r="R63" i="9" s="1"/>
  <c r="R14" i="9"/>
  <c r="R13" i="9"/>
  <c r="R20" i="9" s="1"/>
  <c r="R27" i="9" s="1"/>
  <c r="R34" i="9" s="1"/>
  <c r="R41" i="9" s="1"/>
  <c r="R48" i="9" s="1"/>
  <c r="R55" i="9" s="1"/>
  <c r="R62" i="9" s="1"/>
  <c r="R69" i="9" s="1"/>
  <c r="R76" i="9" s="1"/>
  <c r="R83" i="9" s="1"/>
  <c r="R90" i="9" s="1"/>
  <c r="R97" i="9" s="1"/>
  <c r="R104" i="9" s="1"/>
  <c r="R111" i="9" s="1"/>
  <c r="R118" i="9" s="1"/>
  <c r="R125" i="9" s="1"/>
  <c r="R132" i="9" s="1"/>
  <c r="R139" i="9" s="1"/>
  <c r="R146" i="9" s="1"/>
  <c r="R153" i="9" s="1"/>
  <c r="R160" i="9" s="1"/>
  <c r="R167" i="9" s="1"/>
  <c r="R12" i="9"/>
  <c r="R19" i="9" s="1"/>
  <c r="R26" i="9" s="1"/>
  <c r="R33" i="9" s="1"/>
  <c r="R40" i="9" s="1"/>
  <c r="R47" i="9" s="1"/>
  <c r="R54" i="9" s="1"/>
  <c r="R61" i="9" s="1"/>
  <c r="R68" i="9" s="1"/>
  <c r="R75" i="9" s="1"/>
  <c r="R82" i="9" s="1"/>
  <c r="R89" i="9" s="1"/>
  <c r="R96" i="9" s="1"/>
  <c r="R103" i="9" s="1"/>
  <c r="R110" i="9" s="1"/>
  <c r="R117" i="9" s="1"/>
  <c r="R124" i="9" s="1"/>
  <c r="R131" i="9" s="1"/>
  <c r="R138" i="9" s="1"/>
  <c r="R145" i="9" s="1"/>
  <c r="R152" i="9" s="1"/>
  <c r="R159" i="9" s="1"/>
  <c r="R166" i="9" s="1"/>
  <c r="R9" i="9"/>
  <c r="R16" i="9" s="1"/>
  <c r="R23" i="9" s="1"/>
  <c r="R30" i="9" s="1"/>
  <c r="R37" i="9" s="1"/>
  <c r="R44" i="9" s="1"/>
  <c r="R51" i="9" s="1"/>
  <c r="R58" i="9" s="1"/>
  <c r="R65" i="9" s="1"/>
  <c r="R72" i="9" s="1"/>
  <c r="R79" i="9" s="1"/>
  <c r="R86" i="9" s="1"/>
  <c r="R93" i="9" s="1"/>
  <c r="R100" i="9" s="1"/>
  <c r="R107" i="9" s="1"/>
  <c r="R114" i="9" s="1"/>
  <c r="R121" i="9" s="1"/>
  <c r="R128" i="9" s="1"/>
  <c r="R135" i="9" s="1"/>
  <c r="R142" i="9" s="1"/>
  <c r="R149" i="9" s="1"/>
  <c r="R156" i="9" s="1"/>
  <c r="R163" i="9" s="1"/>
  <c r="R10" i="9"/>
  <c r="R17" i="9" s="1"/>
  <c r="R24" i="9" s="1"/>
  <c r="R31" i="9" s="1"/>
  <c r="R38" i="9" s="1"/>
  <c r="R45" i="9" s="1"/>
  <c r="R52" i="9" s="1"/>
  <c r="R59" i="9" s="1"/>
  <c r="R66" i="9" s="1"/>
  <c r="R73" i="9" s="1"/>
  <c r="R80" i="9" s="1"/>
  <c r="R87" i="9" s="1"/>
  <c r="R94" i="9" s="1"/>
  <c r="R101" i="9" s="1"/>
  <c r="R108" i="9" s="1"/>
  <c r="R115" i="9" s="1"/>
  <c r="R122" i="9" s="1"/>
  <c r="R129" i="9" s="1"/>
  <c r="R136" i="9" s="1"/>
  <c r="R143" i="9" s="1"/>
  <c r="R150" i="9" s="1"/>
  <c r="R157" i="9" s="1"/>
  <c r="R164" i="9" s="1"/>
  <c r="R11" i="9"/>
  <c r="R18" i="9" s="1"/>
  <c r="R25" i="9" s="1"/>
  <c r="R32" i="9" s="1"/>
  <c r="R39" i="9" s="1"/>
  <c r="R46" i="9" s="1"/>
  <c r="R53" i="9" s="1"/>
  <c r="R60" i="9" s="1"/>
  <c r="R67" i="9" s="1"/>
  <c r="R74" i="9" s="1"/>
  <c r="R81" i="9" s="1"/>
  <c r="R88" i="9" s="1"/>
  <c r="R95" i="9" s="1"/>
  <c r="R102" i="9" s="1"/>
  <c r="R109" i="9" s="1"/>
  <c r="R116" i="9" s="1"/>
  <c r="R123" i="9" s="1"/>
  <c r="R130" i="9" s="1"/>
  <c r="R137" i="9" s="1"/>
  <c r="R144" i="9" s="1"/>
  <c r="R151" i="9" s="1"/>
  <c r="R158" i="9" s="1"/>
  <c r="R165" i="9" s="1"/>
  <c r="R8" i="9"/>
  <c r="R15" i="9" s="1"/>
  <c r="R22" i="9" s="1"/>
  <c r="R29" i="9" s="1"/>
  <c r="R36" i="9" s="1"/>
  <c r="R43" i="9" s="1"/>
  <c r="R50" i="9" s="1"/>
  <c r="R57" i="9" s="1"/>
  <c r="R64" i="9" s="1"/>
  <c r="R71" i="9" s="1"/>
  <c r="R78" i="9" s="1"/>
  <c r="R85" i="9" s="1"/>
  <c r="R92" i="9" s="1"/>
  <c r="R99" i="9" s="1"/>
  <c r="R106" i="9" s="1"/>
  <c r="R113" i="9" s="1"/>
  <c r="R120" i="9" s="1"/>
  <c r="R127" i="9" s="1"/>
  <c r="R134" i="9" s="1"/>
  <c r="R141" i="9" s="1"/>
  <c r="R148" i="9" s="1"/>
  <c r="R155" i="9" s="1"/>
  <c r="R162" i="9" s="1"/>
  <c r="N5" i="9" l="1"/>
  <c r="O5" i="9" s="1"/>
  <c r="W28" i="8" s="1"/>
  <c r="N6" i="9"/>
  <c r="O6" i="9" s="1"/>
  <c r="W29" i="8" s="1"/>
  <c r="N7" i="9"/>
  <c r="O7" i="9" s="1"/>
  <c r="W30" i="8" s="1"/>
  <c r="N8" i="9"/>
  <c r="O8" i="9" s="1"/>
  <c r="W31" i="8" s="1"/>
  <c r="N9" i="9"/>
  <c r="O9" i="9" s="1"/>
  <c r="W32" i="8" s="1"/>
  <c r="N10" i="9"/>
  <c r="O10" i="9" s="1"/>
  <c r="W33" i="8" s="1"/>
  <c r="N4" i="9"/>
  <c r="O4" i="9" s="1"/>
  <c r="W27" i="8" s="1"/>
  <c r="K5" i="9"/>
  <c r="L5" i="9" s="1"/>
  <c r="Q28" i="8" s="1"/>
  <c r="K6" i="9"/>
  <c r="L6" i="9" s="1"/>
  <c r="Q29" i="8" s="1"/>
  <c r="K7" i="9"/>
  <c r="L7" i="9" s="1"/>
  <c r="Q30" i="8" s="1"/>
  <c r="K8" i="9"/>
  <c r="L8" i="9" s="1"/>
  <c r="Q31" i="8" s="1"/>
  <c r="K9" i="9"/>
  <c r="L9" i="9" s="1"/>
  <c r="Q32" i="8" s="1"/>
  <c r="K10" i="9"/>
  <c r="L10" i="9" s="1"/>
  <c r="Q33" i="8" s="1"/>
  <c r="K4" i="9"/>
  <c r="L4" i="9" s="1"/>
  <c r="Q27" i="8" s="1"/>
  <c r="H5" i="9"/>
  <c r="I5" i="9" s="1"/>
  <c r="K28" i="8" s="1"/>
  <c r="H6" i="9"/>
  <c r="I6" i="9" s="1"/>
  <c r="K29" i="8" s="1"/>
  <c r="H7" i="9"/>
  <c r="I7" i="9" s="1"/>
  <c r="K30" i="8" s="1"/>
  <c r="H8" i="9"/>
  <c r="I8" i="9" s="1"/>
  <c r="K31" i="8" s="1"/>
  <c r="H9" i="9"/>
  <c r="I9" i="9" s="1"/>
  <c r="K32" i="8" s="1"/>
  <c r="H10" i="9"/>
  <c r="I10" i="9" s="1"/>
  <c r="K33" i="8" s="1"/>
  <c r="H4" i="9"/>
  <c r="I4" i="9" s="1"/>
  <c r="K27" i="8" s="1"/>
  <c r="E5" i="9"/>
  <c r="F5" i="9" s="1"/>
  <c r="E28" i="8" s="1"/>
  <c r="E6" i="9"/>
  <c r="F6" i="9" s="1"/>
  <c r="E29" i="8" s="1"/>
  <c r="E7" i="9"/>
  <c r="F7" i="9" s="1"/>
  <c r="E30" i="8" s="1"/>
  <c r="E8" i="9"/>
  <c r="F8" i="9" s="1"/>
  <c r="E31" i="8" s="1"/>
  <c r="E9" i="9"/>
  <c r="F9" i="9" s="1"/>
  <c r="E32" i="8" s="1"/>
  <c r="E10" i="9"/>
  <c r="F10" i="9" s="1"/>
  <c r="E33" i="8" s="1"/>
  <c r="E4" i="9"/>
  <c r="F3" i="9" s="1"/>
  <c r="K49" i="8"/>
  <c r="K48" i="8"/>
  <c r="K47" i="8"/>
  <c r="K46" i="8"/>
  <c r="K52" i="8" s="1"/>
  <c r="K50" i="8"/>
  <c r="K51" i="8"/>
  <c r="U54" i="8"/>
  <c r="K54" i="8" s="1"/>
  <c r="K56" i="8" l="1"/>
  <c r="K34" i="8"/>
  <c r="Q34" i="8"/>
  <c r="W34" i="8"/>
  <c r="E34" i="8"/>
  <c r="E35" i="8" s="1"/>
</calcChain>
</file>

<file path=xl/sharedStrings.xml><?xml version="1.0" encoding="utf-8"?>
<sst xmlns="http://schemas.openxmlformats.org/spreadsheetml/2006/main" count="193" uniqueCount="109">
  <si>
    <t>EMERGENCY FIREFIGHTER TIME REPORT</t>
  </si>
  <si>
    <t>2. Social Security Number</t>
  </si>
  <si>
    <t>3. Initial Employment (x one)</t>
  </si>
  <si>
    <t>4. Type of Employment (x one)</t>
  </si>
  <si>
    <t>5. Transferred From</t>
  </si>
  <si>
    <t>6. Hired At</t>
  </si>
  <si>
    <t>7. Employee has (x one)</t>
  </si>
  <si>
    <t>1.  Identification Number</t>
  </si>
  <si>
    <t>ZIP CODE MUST BE ENTERED BELOW</t>
  </si>
  <si>
    <t>IN CASE OF ACCIDENT NOTIFY</t>
  </si>
  <si>
    <t>10. Name (First, Middle, Last)</t>
  </si>
  <si>
    <t>15. Name</t>
  </si>
  <si>
    <t>11. Street Address</t>
  </si>
  <si>
    <t>16. Street Address</t>
  </si>
  <si>
    <t>12. City</t>
  </si>
  <si>
    <t>1. Fire Name</t>
  </si>
  <si>
    <t>3. Unit Code</t>
  </si>
  <si>
    <t>5. State</t>
  </si>
  <si>
    <t>2. Fire No.</t>
  </si>
  <si>
    <t>4. Fire Location</t>
  </si>
  <si>
    <t>6. Firefighter Classification</t>
  </si>
  <si>
    <t>7. Rate</t>
  </si>
  <si>
    <t>8. Date and Time</t>
  </si>
  <si>
    <t>a. Year:</t>
  </si>
  <si>
    <t>Mo</t>
  </si>
  <si>
    <t>b.</t>
  </si>
  <si>
    <t>Day</t>
  </si>
  <si>
    <t>Start</t>
  </si>
  <si>
    <t>Stop</t>
  </si>
  <si>
    <t>Hours</t>
  </si>
  <si>
    <t>c.</t>
  </si>
  <si>
    <t>d.</t>
  </si>
  <si>
    <t>e.</t>
  </si>
  <si>
    <t>f.</t>
  </si>
  <si>
    <t xml:space="preserve">        (Item 7  x  item 9)</t>
  </si>
  <si>
    <t>12. Time Officer's Signature</t>
  </si>
  <si>
    <t>13. Date Signed</t>
  </si>
  <si>
    <t>22. Commissary Record</t>
  </si>
  <si>
    <t>23.  Remarks</t>
  </si>
  <si>
    <t xml:space="preserve"> Note:  </t>
  </si>
  <si>
    <t>The above items are correct and proper for payment from available appropriations.</t>
  </si>
  <si>
    <t>Net Earnings</t>
  </si>
  <si>
    <t>25.  Employee (signature)</t>
  </si>
  <si>
    <t>26.  Time Officer  (Signature)</t>
  </si>
  <si>
    <t>F. Amount</t>
  </si>
  <si>
    <t>a.  Date</t>
  </si>
  <si>
    <t>b.  Item</t>
  </si>
  <si>
    <t>c.  Amount</t>
  </si>
  <si>
    <r>
      <t>9.  Total Hours-----------------</t>
    </r>
    <r>
      <rPr>
        <b/>
        <sz val="6"/>
        <rFont val="Arial"/>
        <family val="2"/>
      </rPr>
      <t>&gt;&gt;</t>
    </r>
  </si>
  <si>
    <r>
      <t>11. Inclusive Dates------</t>
    </r>
    <r>
      <rPr>
        <b/>
        <sz val="6"/>
        <rFont val="Arial"/>
        <family val="2"/>
      </rPr>
      <t>&gt;&gt;</t>
    </r>
  </si>
  <si>
    <r>
      <t>11. Inclusive Dates-</t>
    </r>
    <r>
      <rPr>
        <b/>
        <sz val="6"/>
        <rFont val="Arial"/>
        <family val="2"/>
      </rPr>
      <t>&gt;&gt;</t>
    </r>
  </si>
  <si>
    <t>24.  ADO Check Number and Stamp</t>
  </si>
  <si>
    <t>Column  A</t>
  </si>
  <si>
    <t>F</t>
  </si>
  <si>
    <t>8. Entitled to Return Travel Time    (Y or N)</t>
  </si>
  <si>
    <t>9. Entitled to Return Trans (Y or N)</t>
  </si>
  <si>
    <r>
      <t>11. Inclusive Dates----</t>
    </r>
    <r>
      <rPr>
        <b/>
        <sz val="6"/>
        <rFont val="Arial"/>
        <family val="2"/>
      </rPr>
      <t>&gt;&gt;</t>
    </r>
  </si>
  <si>
    <t>USDA/USDI</t>
  </si>
  <si>
    <t>50288-102</t>
  </si>
  <si>
    <t xml:space="preserve">OPTIONA FORM 288 (Rev.  3/83)   </t>
  </si>
  <si>
    <r>
      <t>10. Gross Amount -----------</t>
    </r>
    <r>
      <rPr>
        <b/>
        <sz val="6"/>
        <rFont val="Arial"/>
        <family val="2"/>
      </rPr>
      <t>&gt;&gt;</t>
    </r>
  </si>
  <si>
    <t>Instructions</t>
  </si>
  <si>
    <t>A.</t>
  </si>
  <si>
    <t>Comm.                            BO 2600</t>
  </si>
  <si>
    <t>B.</t>
  </si>
  <si>
    <t>Rate</t>
  </si>
  <si>
    <t>C.            Miles*/    Hours</t>
  </si>
  <si>
    <t>Gross Salary        or      Equip. Rental      *</t>
  </si>
  <si>
    <t>D. Accounting Classificastion</t>
  </si>
  <si>
    <t>E. Object Class</t>
  </si>
  <si>
    <t>(b)</t>
  </si>
  <si>
    <t>(a)</t>
  </si>
  <si>
    <t>(c)</t>
  </si>
  <si>
    <t>Ernings</t>
  </si>
  <si>
    <t xml:space="preserve">Gross </t>
  </si>
  <si>
    <t>Comm.</t>
  </si>
  <si>
    <t>Deduct.</t>
  </si>
  <si>
    <r>
      <t xml:space="preserve">         Total -----------------------</t>
    </r>
    <r>
      <rPr>
        <b/>
        <sz val="9"/>
        <rFont val="Arial"/>
        <family val="2"/>
      </rPr>
      <t>-&gt;&gt;</t>
    </r>
  </si>
  <si>
    <t>* Equipment rentals must be supported with OF-294 and OF-297.</t>
  </si>
  <si>
    <r>
      <t>10. Gross Amount ----------</t>
    </r>
    <r>
      <rPr>
        <b/>
        <sz val="6"/>
        <rFont val="Arial"/>
        <family val="2"/>
      </rPr>
      <t>&gt;&gt;</t>
    </r>
  </si>
  <si>
    <r>
      <t>9.  Total Hours-------------</t>
    </r>
    <r>
      <rPr>
        <b/>
        <sz val="6"/>
        <rFont val="Arial"/>
        <family val="2"/>
      </rPr>
      <t>&gt;&gt;</t>
    </r>
  </si>
  <si>
    <r>
      <t>10. Gross Amount --------------</t>
    </r>
    <r>
      <rPr>
        <b/>
        <sz val="6"/>
        <rFont val="Arial"/>
        <family val="2"/>
      </rPr>
      <t>&gt;&gt;</t>
    </r>
  </si>
  <si>
    <r>
      <t>10. Gross Amount -------------</t>
    </r>
    <r>
      <rPr>
        <b/>
        <sz val="6"/>
        <rFont val="Arial"/>
        <family val="2"/>
      </rPr>
      <t>&gt;&gt;</t>
    </r>
  </si>
  <si>
    <r>
      <t xml:space="preserve">21. SHOW "H" FOR HAZARD PAY AND "E" PLUS % FOR ENVIRONMENTAL DIFFERENTIAL IN THE "HOURS" COLUMN </t>
    </r>
    <r>
      <rPr>
        <b/>
        <u/>
        <sz val="6"/>
        <rFont val="Arial"/>
        <family val="2"/>
      </rPr>
      <t>AFTER</t>
    </r>
    <r>
      <rPr>
        <sz val="6"/>
        <rFont val="Arial"/>
        <family val="2"/>
      </rPr>
      <t xml:space="preserve"> PRINTING SHEET.</t>
    </r>
  </si>
  <si>
    <t xml:space="preserve"> </t>
  </si>
  <si>
    <t>B</t>
  </si>
  <si>
    <t xml:space="preserve">C </t>
  </si>
  <si>
    <t>D</t>
  </si>
  <si>
    <t>Highlighted cells contain formulas or boilerplate text - do not delete</t>
  </si>
  <si>
    <r>
      <t xml:space="preserve">All </t>
    </r>
    <r>
      <rPr>
        <u/>
        <sz val="12"/>
        <rFont val="Arial"/>
        <family val="2"/>
      </rPr>
      <t>Time</t>
    </r>
    <r>
      <rPr>
        <sz val="12"/>
        <rFont val="Arial"/>
        <family val="2"/>
      </rPr>
      <t xml:space="preserve"> must be in Time format  --  Separate hours and minutes with a colon ":"</t>
    </r>
  </si>
  <si>
    <t>Click in appropriate cell --  type your input</t>
  </si>
  <si>
    <t>To change "tab" titles -- right click in tab and type your new title</t>
  </si>
  <si>
    <t xml:space="preserve"> Yes</t>
  </si>
  <si>
    <t xml:space="preserve"> No</t>
  </si>
  <si>
    <t>Casual</t>
  </si>
  <si>
    <t xml:space="preserve">Regular Gov </t>
  </si>
  <si>
    <t>Other</t>
  </si>
  <si>
    <t>Been Discharged</t>
  </si>
  <si>
    <t>Quit</t>
  </si>
  <si>
    <t>Yes</t>
  </si>
  <si>
    <t>No</t>
  </si>
  <si>
    <t>H</t>
  </si>
  <si>
    <t>State</t>
  </si>
  <si>
    <t>Phone Number</t>
  </si>
  <si>
    <t>x</t>
  </si>
  <si>
    <t>THSP AD-D   THSP Lookout</t>
  </si>
  <si>
    <t>Fire Location</t>
  </si>
  <si>
    <t>X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</si>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</sst>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sz val="8"/>
      <name val="Arial"/>
      <family val="2"/>
    </font>
    <font>
      <sz val="7"/>
      <name val="Comic Sans MS"/>
      <family val="4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6"/>
      <name val="Arial"/>
      <family val="2"/>
    </font>
    <font>
      <sz val="9"/>
      <name val="Comic Sans MS"/>
      <family val="4"/>
    </font>
    <font>
      <sz val="9"/>
      <name val="Arial"/>
      <family val="2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9"/>
      </patternFill>
    </fill>
    <fill>
      <patternFill patternType="darkUp">
        <fgColor indexed="9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5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2" xfId="0" applyFont="1" applyBorder="1" applyAlignment="1">
      <alignment vertical="top" wrapText="1"/>
    </xf>
    <xf numFmtId="0" fontId="4" fillId="0" borderId="0" xfId="0" applyFont="1" applyBorder="1"/>
    <xf numFmtId="0" fontId="4" fillId="0" borderId="2" xfId="0" applyFont="1" applyBorder="1" applyAlignment="1">
      <alignment vertical="top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0" xfId="0" applyFont="1" applyBorder="1"/>
    <xf numFmtId="0" fontId="4" fillId="0" borderId="21" xfId="0" applyFont="1" applyBorder="1"/>
    <xf numFmtId="0" fontId="4" fillId="0" borderId="18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9" xfId="0" applyFont="1" applyBorder="1"/>
    <xf numFmtId="2" fontId="4" fillId="0" borderId="0" xfId="0" applyNumberFormat="1" applyFont="1"/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26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4" fillId="0" borderId="26" xfId="0" applyFont="1" applyBorder="1" applyProtection="1">
      <protection locked="0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4" fillId="0" borderId="2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7" fillId="0" borderId="26" xfId="0" applyFont="1" applyBorder="1" applyProtection="1"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 vertical="center"/>
    </xf>
    <xf numFmtId="0" fontId="17" fillId="0" borderId="3" xfId="0" applyFont="1" applyBorder="1" applyAlignment="1" applyProtection="1">
      <alignment vertical="center"/>
      <protection locked="0"/>
    </xf>
    <xf numFmtId="0" fontId="0" fillId="0" borderId="44" xfId="0" applyBorder="1" applyAlignment="1">
      <alignment horizontal="center"/>
    </xf>
    <xf numFmtId="44" fontId="20" fillId="3" borderId="14" xfId="1" applyFont="1" applyFill="1" applyBorder="1" applyAlignment="1"/>
    <xf numFmtId="49" fontId="14" fillId="0" borderId="26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49" fontId="0" fillId="0" borderId="0" xfId="0" applyNumberFormat="1"/>
    <xf numFmtId="49" fontId="11" fillId="0" borderId="0" xfId="0" applyNumberFormat="1" applyFont="1"/>
    <xf numFmtId="0" fontId="4" fillId="0" borderId="1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/>
    <xf numFmtId="0" fontId="10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 applyProtection="1">
      <alignment horizontal="left"/>
      <protection locked="0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14" fillId="0" borderId="38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33" xfId="0" applyFont="1" applyBorder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28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/>
    <xf numFmtId="0" fontId="20" fillId="0" borderId="28" xfId="0" applyFont="1" applyBorder="1" applyAlignment="1" applyProtection="1">
      <alignment horizontal="center"/>
      <protection locked="0"/>
    </xf>
    <xf numFmtId="164" fontId="13" fillId="0" borderId="5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2" fontId="3" fillId="3" borderId="38" xfId="0" applyNumberFormat="1" applyFont="1" applyFill="1" applyBorder="1" applyAlignment="1">
      <alignment horizontal="center"/>
    </xf>
    <xf numFmtId="2" fontId="12" fillId="3" borderId="38" xfId="0" applyNumberFormat="1" applyFont="1" applyFill="1" applyBorder="1" applyAlignment="1" applyProtection="1">
      <alignment horizont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top"/>
    </xf>
    <xf numFmtId="0" fontId="4" fillId="0" borderId="28" xfId="0" applyFont="1" applyBorder="1" applyAlignment="1">
      <alignment horizontal="center" vertical="top"/>
    </xf>
    <xf numFmtId="44" fontId="1" fillId="4" borderId="14" xfId="1" applyFill="1" applyBorder="1" applyAlignment="1" applyProtection="1">
      <alignment vertical="center"/>
      <protection locked="0"/>
    </xf>
    <xf numFmtId="44" fontId="1" fillId="4" borderId="22" xfId="1" applyFill="1" applyBorder="1" applyAlignment="1" applyProtection="1">
      <alignment vertical="center"/>
      <protection locked="0"/>
    </xf>
    <xf numFmtId="44" fontId="20" fillId="3" borderId="19" xfId="1" applyFont="1" applyFill="1" applyBorder="1" applyAlignment="1"/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5" fillId="0" borderId="22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vertical="top"/>
    </xf>
    <xf numFmtId="0" fontId="10" fillId="0" borderId="22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5" fillId="0" borderId="44" xfId="0" applyFont="1" applyBorder="1" applyAlignment="1">
      <alignment horizontal="center"/>
    </xf>
    <xf numFmtId="0" fontId="11" fillId="0" borderId="22" xfId="0" applyFont="1" applyBorder="1" applyAlignment="1" applyProtection="1">
      <alignment horizontal="left"/>
      <protection locked="0"/>
    </xf>
    <xf numFmtId="0" fontId="1" fillId="0" borderId="29" xfId="0" applyFont="1" applyBorder="1" applyAlignment="1">
      <alignment vertical="center"/>
    </xf>
    <xf numFmtId="0" fontId="3" fillId="0" borderId="8" xfId="0" applyFont="1" applyBorder="1"/>
    <xf numFmtId="0" fontId="0" fillId="0" borderId="8" xfId="0" applyBorder="1"/>
    <xf numFmtId="0" fontId="0" fillId="0" borderId="17" xfId="0" applyBorder="1"/>
    <xf numFmtId="0" fontId="7" fillId="0" borderId="22" xfId="0" applyFont="1" applyBorder="1" applyAlignment="1">
      <alignment horizontal="left" vertical="center"/>
    </xf>
    <xf numFmtId="0" fontId="0" fillId="0" borderId="22" xfId="0" applyBorder="1" applyAlignment="1"/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10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8" xfId="0" applyBorder="1"/>
    <xf numFmtId="0" fontId="20" fillId="0" borderId="22" xfId="0" applyFont="1" applyBorder="1" applyAlignment="1" applyProtection="1">
      <alignment horizontal="center"/>
      <protection locked="0"/>
    </xf>
    <xf numFmtId="164" fontId="13" fillId="0" borderId="22" xfId="0" applyNumberFormat="1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2" fontId="12" fillId="3" borderId="39" xfId="0" applyNumberFormat="1" applyFont="1" applyFill="1" applyBorder="1" applyAlignment="1" applyProtection="1">
      <alignment horizontal="center"/>
    </xf>
    <xf numFmtId="164" fontId="15" fillId="3" borderId="14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0" fontId="15" fillId="0" borderId="3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/>
    <xf numFmtId="164" fontId="15" fillId="3" borderId="19" xfId="0" applyNumberFormat="1" applyFont="1" applyFill="1" applyBorder="1" applyAlignment="1">
      <alignment horizontal="center" vertical="center"/>
    </xf>
    <xf numFmtId="0" fontId="20" fillId="0" borderId="5" xfId="0" applyFont="1" applyBorder="1" applyAlignment="1" applyProtection="1">
      <alignment horizontal="center"/>
      <protection locked="0"/>
    </xf>
    <xf numFmtId="2" fontId="12" fillId="3" borderId="32" xfId="0" applyNumberFormat="1" applyFont="1" applyFill="1" applyBorder="1" applyAlignment="1" applyProtection="1">
      <alignment horizontal="center"/>
    </xf>
    <xf numFmtId="164" fontId="15" fillId="3" borderId="4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4" fillId="0" borderId="19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/>
    </xf>
    <xf numFmtId="2" fontId="3" fillId="5" borderId="38" xfId="0" applyNumberFormat="1" applyFont="1" applyFill="1" applyBorder="1" applyAlignment="1">
      <alignment horizontal="center"/>
    </xf>
    <xf numFmtId="2" fontId="3" fillId="5" borderId="49" xfId="0" applyNumberFormat="1" applyFont="1" applyFill="1" applyBorder="1" applyAlignment="1">
      <alignment horizontal="center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2" fontId="3" fillId="7" borderId="0" xfId="0" applyNumberFormat="1" applyFont="1" applyFill="1" applyBorder="1" applyAlignment="1">
      <alignment horizontal="center"/>
    </xf>
    <xf numFmtId="0" fontId="0" fillId="6" borderId="0" xfId="0" applyFill="1" applyBorder="1"/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27" xfId="0" applyNumberFormat="1" applyFont="1" applyBorder="1" applyAlignment="1" applyProtection="1">
      <alignment horizontal="center"/>
      <protection locked="0"/>
    </xf>
    <xf numFmtId="0" fontId="11" fillId="0" borderId="18" xfId="0" applyFont="1" applyBorder="1"/>
    <xf numFmtId="2" fontId="3" fillId="3" borderId="26" xfId="0" applyNumberFormat="1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8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4" fillId="0" borderId="1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1" xfId="0" applyFont="1" applyBorder="1" applyAlignment="1">
      <alignment vertical="top"/>
    </xf>
    <xf numFmtId="0" fontId="12" fillId="0" borderId="16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>
      <alignment vertical="top"/>
    </xf>
    <xf numFmtId="0" fontId="10" fillId="0" borderId="1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0" fillId="0" borderId="28" xfId="0" applyNumberFormat="1" applyFon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164" fontId="15" fillId="3" borderId="1" xfId="0" applyNumberFormat="1" applyFont="1" applyFill="1" applyBorder="1" applyAlignment="1">
      <alignment horizontal="center" vertical="center"/>
    </xf>
    <xf numFmtId="164" fontId="15" fillId="3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0" fillId="0" borderId="7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25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3" fillId="0" borderId="5" xfId="0" applyNumberFormat="1" applyFont="1" applyBorder="1" applyAlignment="1" applyProtection="1">
      <alignment horizontal="center"/>
      <protection locked="0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" xfId="0" applyFont="1" applyBorder="1" applyAlignment="1">
      <alignment vertical="top"/>
    </xf>
    <xf numFmtId="14" fontId="4" fillId="0" borderId="20" xfId="0" applyNumberFormat="1" applyFont="1" applyBorder="1" applyAlignment="1"/>
    <xf numFmtId="0" fontId="0" fillId="0" borderId="10" xfId="0" applyBorder="1" applyAlignment="1"/>
    <xf numFmtId="14" fontId="15" fillId="0" borderId="38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/>
    <xf numFmtId="0" fontId="0" fillId="0" borderId="5" xfId="0" applyBorder="1" applyAlignment="1"/>
    <xf numFmtId="0" fontId="4" fillId="0" borderId="20" xfId="0" applyFont="1" applyBorder="1" applyAlignment="1"/>
    <xf numFmtId="0" fontId="10" fillId="0" borderId="5" xfId="0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5" xfId="0" applyFont="1" applyBorder="1" applyAlignment="1"/>
    <xf numFmtId="0" fontId="4" fillId="0" borderId="28" xfId="0" applyFont="1" applyBorder="1" applyAlignment="1"/>
    <xf numFmtId="0" fontId="11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4" fontId="21" fillId="3" borderId="13" xfId="0" applyNumberFormat="1" applyFont="1" applyFill="1" applyBorder="1" applyAlignment="1">
      <alignment horizontal="center"/>
    </xf>
    <xf numFmtId="44" fontId="21" fillId="3" borderId="4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3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4" fontId="4" fillId="3" borderId="38" xfId="1" applyFont="1" applyFill="1" applyBorder="1" applyAlignment="1"/>
    <xf numFmtId="44" fontId="4" fillId="3" borderId="32" xfId="1" applyFont="1" applyFill="1" applyBorder="1" applyAlignment="1"/>
    <xf numFmtId="44" fontId="1" fillId="3" borderId="33" xfId="1" applyFill="1" applyBorder="1" applyAlignment="1"/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41" xfId="0" applyFont="1" applyBorder="1" applyAlignment="1"/>
    <xf numFmtId="0" fontId="0" fillId="0" borderId="42" xfId="0" applyBorder="1" applyAlignment="1"/>
    <xf numFmtId="0" fontId="0" fillId="0" borderId="43" xfId="0" applyBorder="1" applyAlignment="1"/>
    <xf numFmtId="0" fontId="4" fillId="2" borderId="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44" fontId="4" fillId="3" borderId="13" xfId="1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44" fontId="1" fillId="3" borderId="2" xfId="1" applyFill="1" applyBorder="1" applyAlignment="1">
      <alignment horizontal="center"/>
    </xf>
    <xf numFmtId="44" fontId="1" fillId="3" borderId="16" xfId="1" applyFill="1" applyBorder="1" applyAlignment="1">
      <alignment horizontal="center"/>
    </xf>
    <xf numFmtId="44" fontId="1" fillId="3" borderId="5" xfId="1" applyFill="1" applyBorder="1" applyAlignment="1">
      <alignment horizontal="center"/>
    </xf>
    <xf numFmtId="44" fontId="1" fillId="3" borderId="3" xfId="1" applyFill="1" applyBorder="1" applyAlignment="1">
      <alignment horizontal="center"/>
    </xf>
    <xf numFmtId="44" fontId="4" fillId="4" borderId="1" xfId="1" applyFont="1" applyFill="1" applyBorder="1" applyAlignment="1" applyProtection="1">
      <alignment vertical="center"/>
      <protection locked="0"/>
    </xf>
    <xf numFmtId="44" fontId="1" fillId="4" borderId="4" xfId="1" applyFill="1" applyBorder="1" applyAlignment="1" applyProtection="1">
      <alignment vertical="center"/>
      <protection locked="0"/>
    </xf>
    <xf numFmtId="44" fontId="1" fillId="4" borderId="28" xfId="1" applyFill="1" applyBorder="1" applyAlignment="1" applyProtection="1">
      <alignment vertical="center"/>
      <protection locked="0"/>
    </xf>
    <xf numFmtId="44" fontId="1" fillId="4" borderId="5" xfId="1" applyFill="1" applyBorder="1" applyAlignment="1" applyProtection="1">
      <alignment vertical="center"/>
      <protection locked="0"/>
    </xf>
    <xf numFmtId="44" fontId="20" fillId="3" borderId="1" xfId="1" applyFont="1" applyFill="1" applyBorder="1" applyAlignment="1" applyProtection="1">
      <protection locked="0"/>
    </xf>
    <xf numFmtId="44" fontId="20" fillId="3" borderId="4" xfId="1" applyFont="1" applyFill="1" applyBorder="1" applyAlignment="1"/>
    <xf numFmtId="44" fontId="20" fillId="3" borderId="6" xfId="1" applyFont="1" applyFill="1" applyBorder="1" applyAlignment="1"/>
    <xf numFmtId="44" fontId="20" fillId="3" borderId="0" xfId="1" applyFont="1" applyFill="1" applyBorder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4" fillId="0" borderId="13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5" fillId="3" borderId="6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A10" sqref="A10"/>
    </sheetView>
  </sheetViews>
  <sheetFormatPr defaultRowHeight="12.75" x14ac:dyDescent="0.2"/>
  <cols>
    <col min="1" max="1" width="9.7109375" bestFit="1" customWidth="1"/>
  </cols>
  <sheetData>
    <row r="1" spans="1:5" ht="18" x14ac:dyDescent="0.25">
      <c r="D1" s="37"/>
      <c r="E1" s="39" t="s">
        <v>61</v>
      </c>
    </row>
    <row r="3" spans="1:5" ht="15" x14ac:dyDescent="0.2">
      <c r="A3" s="38" t="s">
        <v>90</v>
      </c>
      <c r="B3" s="38"/>
      <c r="C3" s="38"/>
      <c r="D3" s="38"/>
    </row>
    <row r="4" spans="1:5" ht="15" x14ac:dyDescent="0.2">
      <c r="A4" s="38"/>
      <c r="B4" s="38"/>
      <c r="C4" s="38"/>
      <c r="D4" s="38"/>
    </row>
    <row r="5" spans="1:5" ht="15" x14ac:dyDescent="0.2">
      <c r="A5" s="38" t="s">
        <v>89</v>
      </c>
      <c r="B5" s="38"/>
      <c r="C5" s="38"/>
      <c r="D5" s="38"/>
    </row>
    <row r="6" spans="1:5" ht="15" x14ac:dyDescent="0.2">
      <c r="A6" s="38"/>
      <c r="B6" s="38"/>
      <c r="C6" s="38"/>
      <c r="D6" s="38"/>
    </row>
    <row r="7" spans="1:5" ht="15" x14ac:dyDescent="0.2">
      <c r="A7" s="38" t="s">
        <v>88</v>
      </c>
      <c r="B7" s="38"/>
      <c r="C7" s="38"/>
      <c r="D7" s="38"/>
    </row>
    <row r="8" spans="1:5" ht="15" x14ac:dyDescent="0.2">
      <c r="A8" s="38"/>
      <c r="B8" s="38"/>
      <c r="C8" s="38"/>
      <c r="D8" s="38"/>
    </row>
    <row r="9" spans="1:5" ht="15" x14ac:dyDescent="0.2">
      <c r="A9" s="38" t="s">
        <v>91</v>
      </c>
      <c r="B9" s="38"/>
      <c r="C9" s="38"/>
      <c r="D9" s="38"/>
    </row>
  </sheetData>
  <phoneticPr fontId="13" type="noConversion"/>
  <pageMargins left="0.75" right="0.75" top="1" bottom="1" header="0.5" footer="0.5"/>
  <pageSetup orientation="portrait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showGridLines="0" showZeros="0" tabSelected="1" zoomScaleNormal="100" workbookViewId="0">
      <selection activeCell="F27" sqref="F27"/>
    </sheetView>
  </sheetViews>
  <sheetFormatPr defaultRowHeight="12.75" x14ac:dyDescent="0.2"/>
  <cols>
    <col min="1" max="1" width="5.7109375" customWidth="1"/>
    <col min="2" max="2" width="4.7109375" customWidth="1"/>
    <col min="3" max="3" width="4.28515625" customWidth="1"/>
    <col min="4" max="4" width="4.5703125" customWidth="1"/>
    <col min="5" max="5" width="6.85546875" customWidth="1"/>
    <col min="6" max="6" width="2.7109375" customWidth="1"/>
    <col min="7" max="7" width="4.7109375" customWidth="1"/>
    <col min="8" max="8" width="5" customWidth="1"/>
    <col min="9" max="9" width="5.140625" customWidth="1"/>
    <col min="10" max="10" width="4.28515625" customWidth="1"/>
    <col min="11" max="11" width="6.7109375" customWidth="1"/>
    <col min="12" max="12" width="2.7109375" customWidth="1"/>
    <col min="13" max="13" width="4.5703125" customWidth="1"/>
    <col min="14" max="14" width="5" customWidth="1"/>
    <col min="15" max="15" width="4.7109375" customWidth="1"/>
    <col min="16" max="16" width="4.85546875" customWidth="1"/>
    <col min="17" max="17" width="6.42578125" customWidth="1"/>
    <col min="18" max="18" width="2.7109375" customWidth="1"/>
    <col min="19" max="19" width="4.5703125" customWidth="1"/>
    <col min="20" max="20" width="4.140625" customWidth="1"/>
    <col min="21" max="21" width="4.42578125" customWidth="1"/>
    <col min="22" max="22" width="4.28515625" customWidth="1"/>
    <col min="23" max="23" width="5.7109375" customWidth="1"/>
    <col min="24" max="24" width="2.7109375" customWidth="1"/>
    <col min="25" max="25" width="7.7109375" customWidth="1"/>
  </cols>
  <sheetData>
    <row r="1" spans="1:24" ht="11.45" customHeight="1" x14ac:dyDescent="0.2">
      <c r="A1" s="196" t="s">
        <v>0</v>
      </c>
      <c r="B1" s="197"/>
      <c r="C1" s="197"/>
      <c r="D1" s="197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23"/>
      <c r="S1" s="124" t="s">
        <v>7</v>
      </c>
      <c r="T1" s="124"/>
      <c r="U1" s="124"/>
      <c r="V1" s="125"/>
      <c r="W1" s="125"/>
      <c r="X1" s="126"/>
    </row>
    <row r="2" spans="1:24" ht="15" customHeight="1" x14ac:dyDescent="0.2">
      <c r="A2" s="200"/>
      <c r="B2" s="201"/>
      <c r="C2" s="201"/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3"/>
      <c r="R2" s="88"/>
      <c r="S2" s="89" t="s">
        <v>53</v>
      </c>
      <c r="T2" s="212"/>
      <c r="U2" s="212"/>
      <c r="V2" s="212"/>
      <c r="W2" s="212"/>
      <c r="X2" s="127"/>
    </row>
    <row r="3" spans="1:24" s="1" customFormat="1" ht="11.45" customHeight="1" x14ac:dyDescent="0.15">
      <c r="A3" s="70" t="s">
        <v>1</v>
      </c>
      <c r="B3" s="80"/>
      <c r="C3" s="80"/>
      <c r="D3" s="80"/>
      <c r="E3" s="4"/>
      <c r="F3" s="2"/>
      <c r="G3" s="80" t="s">
        <v>2</v>
      </c>
      <c r="H3" s="80"/>
      <c r="I3" s="80"/>
      <c r="J3" s="4"/>
      <c r="K3" s="4"/>
      <c r="L3" s="4"/>
      <c r="M3" s="4"/>
      <c r="N3" s="75" t="s">
        <v>3</v>
      </c>
      <c r="O3" s="80"/>
      <c r="P3" s="4"/>
      <c r="Q3" s="4"/>
      <c r="R3" s="4"/>
      <c r="S3" s="4"/>
      <c r="T3" s="4"/>
      <c r="U3" s="4"/>
      <c r="V3" s="98"/>
      <c r="W3" s="4"/>
      <c r="X3" s="14"/>
    </row>
    <row r="4" spans="1:24" s="1" customFormat="1" ht="13.9" customHeight="1" x14ac:dyDescent="0.2">
      <c r="A4" s="210"/>
      <c r="B4" s="211"/>
      <c r="C4" s="211"/>
      <c r="D4" s="211"/>
      <c r="E4" s="211"/>
      <c r="F4" s="63"/>
      <c r="G4" s="86" t="s">
        <v>84</v>
      </c>
      <c r="H4" s="5"/>
      <c r="I4" s="5" t="s">
        <v>92</v>
      </c>
      <c r="J4" s="60" t="s">
        <v>104</v>
      </c>
      <c r="K4" s="5" t="s">
        <v>93</v>
      </c>
      <c r="L4" s="5"/>
      <c r="M4" s="3"/>
      <c r="N4" s="36"/>
      <c r="O4" s="240" t="s">
        <v>94</v>
      </c>
      <c r="P4" s="241"/>
      <c r="Q4" s="33" t="s">
        <v>107</v>
      </c>
      <c r="R4" s="84"/>
      <c r="S4" s="242" t="s">
        <v>95</v>
      </c>
      <c r="T4" s="242"/>
      <c r="U4" s="102"/>
      <c r="V4" s="243" t="s">
        <v>96</v>
      </c>
      <c r="W4" s="237"/>
      <c r="X4" s="128"/>
    </row>
    <row r="5" spans="1:24" s="1" customFormat="1" ht="16.149999999999999" customHeight="1" x14ac:dyDescent="0.15">
      <c r="A5" s="23" t="s">
        <v>4</v>
      </c>
      <c r="B5" s="87"/>
      <c r="C5" s="79"/>
      <c r="D5" s="79"/>
      <c r="E5" s="7"/>
      <c r="F5" s="7"/>
      <c r="G5" s="204" t="s">
        <v>5</v>
      </c>
      <c r="H5" s="206"/>
      <c r="I5" s="76"/>
      <c r="J5" s="6"/>
      <c r="K5" s="75" t="s">
        <v>6</v>
      </c>
      <c r="L5" s="80"/>
      <c r="M5" s="80"/>
      <c r="N5" s="80"/>
      <c r="O5" s="80"/>
      <c r="P5" s="8"/>
      <c r="Q5" s="204" t="s">
        <v>54</v>
      </c>
      <c r="R5" s="205"/>
      <c r="S5" s="205"/>
      <c r="T5" s="206"/>
      <c r="U5" s="77"/>
      <c r="V5" s="204" t="s">
        <v>55</v>
      </c>
      <c r="W5" s="206"/>
      <c r="X5" s="129"/>
    </row>
    <row r="6" spans="1:24" s="1" customFormat="1" ht="15" customHeight="1" thickBot="1" x14ac:dyDescent="0.25">
      <c r="A6" s="207"/>
      <c r="B6" s="208"/>
      <c r="C6" s="208"/>
      <c r="D6" s="208"/>
      <c r="E6" s="209"/>
      <c r="F6" s="90"/>
      <c r="G6" s="220" t="s">
        <v>105</v>
      </c>
      <c r="H6" s="208"/>
      <c r="I6" s="221"/>
      <c r="J6" s="209"/>
      <c r="K6" s="91"/>
      <c r="L6" s="92"/>
      <c r="M6" s="216" t="s">
        <v>97</v>
      </c>
      <c r="N6" s="217"/>
      <c r="O6" s="91"/>
      <c r="P6" s="93" t="s">
        <v>98</v>
      </c>
      <c r="Q6" s="94" t="s">
        <v>84</v>
      </c>
      <c r="R6" s="85"/>
      <c r="S6" s="95" t="s">
        <v>99</v>
      </c>
      <c r="T6" s="96"/>
      <c r="U6" s="95" t="s">
        <v>100</v>
      </c>
      <c r="V6" s="218" t="s">
        <v>84</v>
      </c>
      <c r="W6" s="219"/>
      <c r="X6" s="149"/>
    </row>
    <row r="7" spans="1:24" s="1" customFormat="1" ht="11.45" customHeight="1" x14ac:dyDescent="0.2">
      <c r="A7" s="213" t="s">
        <v>8</v>
      </c>
      <c r="B7" s="214"/>
      <c r="C7" s="214"/>
      <c r="D7" s="214"/>
      <c r="E7" s="215"/>
      <c r="F7" s="215"/>
      <c r="G7" s="215"/>
      <c r="H7" s="215"/>
      <c r="I7" s="215"/>
      <c r="J7" s="215"/>
      <c r="K7" s="215"/>
      <c r="L7" s="150"/>
      <c r="M7" s="213" t="s">
        <v>9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121"/>
    </row>
    <row r="8" spans="1:24" s="1" customFormat="1" ht="10.9" customHeight="1" x14ac:dyDescent="0.15">
      <c r="A8" s="114" t="s">
        <v>10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115"/>
      <c r="M8" s="70" t="s">
        <v>11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117"/>
    </row>
    <row r="9" spans="1:24" s="1" customFormat="1" ht="16.5" customHeight="1" x14ac:dyDescent="0.2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116"/>
      <c r="M9" s="222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122"/>
    </row>
    <row r="10" spans="1:24" s="1" customFormat="1" ht="11.45" customHeight="1" x14ac:dyDescent="0.15">
      <c r="A10" s="70" t="s">
        <v>12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117"/>
      <c r="M10" s="70" t="s">
        <v>13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17"/>
    </row>
    <row r="11" spans="1:24" s="1" customFormat="1" ht="13.9" customHeight="1" x14ac:dyDescent="0.3">
      <c r="A11" s="245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118"/>
      <c r="M11" s="245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118"/>
    </row>
    <row r="12" spans="1:24" s="1" customFormat="1" ht="10.9" customHeight="1" x14ac:dyDescent="0.15">
      <c r="A12" s="70" t="s">
        <v>14</v>
      </c>
      <c r="B12" s="80"/>
      <c r="C12" s="80"/>
      <c r="D12" s="80"/>
      <c r="E12" s="80"/>
      <c r="F12" s="8"/>
      <c r="G12" s="75" t="s">
        <v>102</v>
      </c>
      <c r="H12" s="80"/>
      <c r="I12" s="80"/>
      <c r="J12" s="80"/>
      <c r="K12" s="80"/>
      <c r="L12" s="117"/>
      <c r="M12" s="70" t="s">
        <v>14</v>
      </c>
      <c r="N12" s="80"/>
      <c r="O12" s="80"/>
      <c r="P12" s="80"/>
      <c r="Q12" s="80"/>
      <c r="R12" s="8"/>
      <c r="S12" s="75" t="s">
        <v>103</v>
      </c>
      <c r="T12" s="80"/>
      <c r="U12" s="80"/>
      <c r="V12" s="80"/>
      <c r="W12" s="80"/>
      <c r="X12" s="117"/>
    </row>
    <row r="13" spans="1:24" s="1" customFormat="1" ht="13.9" customHeight="1" thickBot="1" x14ac:dyDescent="0.25">
      <c r="A13" s="247"/>
      <c r="B13" s="161"/>
      <c r="C13" s="161"/>
      <c r="D13" s="161"/>
      <c r="E13" s="161"/>
      <c r="F13" s="119"/>
      <c r="G13" s="160" t="s">
        <v>108</v>
      </c>
      <c r="H13" s="161"/>
      <c r="I13" s="161"/>
      <c r="J13" s="161"/>
      <c r="K13" s="161"/>
      <c r="L13" s="120"/>
      <c r="M13" s="247"/>
      <c r="N13" s="161"/>
      <c r="O13" s="161"/>
      <c r="P13" s="161"/>
      <c r="Q13" s="161"/>
      <c r="R13" s="119"/>
      <c r="S13" s="160"/>
      <c r="T13" s="161"/>
      <c r="U13" s="161"/>
      <c r="V13" s="161"/>
      <c r="W13" s="161"/>
      <c r="X13" s="120"/>
    </row>
    <row r="14" spans="1:24" s="1" customFormat="1" ht="10.9" customHeight="1" x14ac:dyDescent="0.15">
      <c r="A14" s="162" t="s">
        <v>52</v>
      </c>
      <c r="B14" s="163"/>
      <c r="C14" s="163"/>
      <c r="D14" s="163"/>
      <c r="E14" s="163"/>
      <c r="F14" s="74"/>
      <c r="G14" s="162" t="s">
        <v>52</v>
      </c>
      <c r="H14" s="163"/>
      <c r="I14" s="163"/>
      <c r="J14" s="163"/>
      <c r="K14" s="163"/>
      <c r="L14" s="130"/>
      <c r="M14" s="162" t="s">
        <v>52</v>
      </c>
      <c r="N14" s="163"/>
      <c r="O14" s="163"/>
      <c r="P14" s="163"/>
      <c r="Q14" s="163"/>
      <c r="R14" s="130"/>
      <c r="S14" s="162" t="s">
        <v>52</v>
      </c>
      <c r="T14" s="163"/>
      <c r="U14" s="163"/>
      <c r="V14" s="163"/>
      <c r="W14" s="163"/>
      <c r="X14" s="130"/>
    </row>
    <row r="15" spans="1:24" s="1" customFormat="1" ht="9.6" customHeight="1" x14ac:dyDescent="0.15">
      <c r="A15" s="168" t="s">
        <v>15</v>
      </c>
      <c r="B15" s="169"/>
      <c r="C15" s="169"/>
      <c r="D15" s="232"/>
      <c r="E15" s="169"/>
      <c r="F15" s="71"/>
      <c r="G15" s="168" t="s">
        <v>15</v>
      </c>
      <c r="H15" s="169"/>
      <c r="I15" s="169"/>
      <c r="J15" s="232"/>
      <c r="K15" s="169"/>
      <c r="L15" s="131"/>
      <c r="M15" s="168" t="s">
        <v>15</v>
      </c>
      <c r="N15" s="169"/>
      <c r="O15" s="169"/>
      <c r="P15" s="232"/>
      <c r="Q15" s="169"/>
      <c r="R15" s="131"/>
      <c r="S15" s="168" t="s">
        <v>15</v>
      </c>
      <c r="T15" s="169"/>
      <c r="U15" s="169"/>
      <c r="V15" s="232"/>
      <c r="W15" s="169"/>
      <c r="X15" s="131"/>
    </row>
    <row r="16" spans="1:24" s="1" customFormat="1" ht="13.9" customHeight="1" x14ac:dyDescent="0.3">
      <c r="A16" s="175"/>
      <c r="B16" s="239"/>
      <c r="C16" s="239"/>
      <c r="D16" s="239"/>
      <c r="E16" s="239"/>
      <c r="F16" s="73"/>
      <c r="G16" s="175"/>
      <c r="H16" s="239"/>
      <c r="I16" s="239"/>
      <c r="J16" s="239"/>
      <c r="K16" s="239"/>
      <c r="L16" s="132"/>
      <c r="M16" s="175"/>
      <c r="N16" s="239"/>
      <c r="O16" s="239"/>
      <c r="P16" s="239"/>
      <c r="Q16" s="239"/>
      <c r="R16" s="132"/>
      <c r="S16" s="175"/>
      <c r="T16" s="239"/>
      <c r="U16" s="239"/>
      <c r="V16" s="239"/>
      <c r="W16" s="239"/>
      <c r="X16" s="132"/>
    </row>
    <row r="17" spans="1:28" s="1" customFormat="1" ht="9" customHeight="1" x14ac:dyDescent="0.15">
      <c r="A17" s="168" t="s">
        <v>18</v>
      </c>
      <c r="B17" s="169"/>
      <c r="C17" s="169"/>
      <c r="D17" s="170" t="s">
        <v>16</v>
      </c>
      <c r="E17" s="169"/>
      <c r="F17" s="71"/>
      <c r="G17" s="168" t="s">
        <v>18</v>
      </c>
      <c r="H17" s="169"/>
      <c r="I17" s="169"/>
      <c r="J17" s="170" t="s">
        <v>16</v>
      </c>
      <c r="K17" s="169"/>
      <c r="L17" s="131"/>
      <c r="M17" s="168" t="s">
        <v>18</v>
      </c>
      <c r="N17" s="169"/>
      <c r="O17" s="169"/>
      <c r="P17" s="170" t="s">
        <v>16</v>
      </c>
      <c r="Q17" s="169"/>
      <c r="R17" s="131"/>
      <c r="S17" s="168" t="s">
        <v>18</v>
      </c>
      <c r="T17" s="169"/>
      <c r="U17" s="169"/>
      <c r="V17" s="170" t="s">
        <v>16</v>
      </c>
      <c r="W17" s="169"/>
      <c r="X17" s="131"/>
    </row>
    <row r="18" spans="1:28" s="1" customFormat="1" ht="13.9" customHeight="1" x14ac:dyDescent="0.3">
      <c r="A18" s="171"/>
      <c r="B18" s="172"/>
      <c r="C18" s="173"/>
      <c r="D18" s="177"/>
      <c r="E18" s="178"/>
      <c r="F18" s="78"/>
      <c r="G18" s="171"/>
      <c r="H18" s="172"/>
      <c r="I18" s="173"/>
      <c r="J18" s="177"/>
      <c r="K18" s="178"/>
      <c r="L18" s="133"/>
      <c r="M18" s="171"/>
      <c r="N18" s="172"/>
      <c r="O18" s="173"/>
      <c r="P18" s="177"/>
      <c r="Q18" s="178"/>
      <c r="R18" s="133"/>
      <c r="S18" s="171"/>
      <c r="T18" s="172"/>
      <c r="U18" s="173"/>
      <c r="V18" s="166"/>
      <c r="W18" s="167"/>
      <c r="X18" s="133"/>
    </row>
    <row r="19" spans="1:28" s="1" customFormat="1" ht="9" customHeight="1" x14ac:dyDescent="0.15">
      <c r="A19" s="168" t="s">
        <v>106</v>
      </c>
      <c r="B19" s="169"/>
      <c r="C19" s="174"/>
      <c r="D19" s="75" t="s">
        <v>17</v>
      </c>
      <c r="E19" s="98"/>
      <c r="F19" s="4"/>
      <c r="G19" s="168" t="s">
        <v>19</v>
      </c>
      <c r="H19" s="169"/>
      <c r="I19" s="174"/>
      <c r="J19" s="75" t="s">
        <v>17</v>
      </c>
      <c r="K19" s="98"/>
      <c r="L19" s="14"/>
      <c r="M19" s="168" t="s">
        <v>19</v>
      </c>
      <c r="N19" s="169"/>
      <c r="O19" s="174"/>
      <c r="P19" s="75" t="s">
        <v>17</v>
      </c>
      <c r="Q19" s="98"/>
      <c r="R19" s="14"/>
      <c r="S19" s="168" t="s">
        <v>19</v>
      </c>
      <c r="T19" s="169"/>
      <c r="U19" s="174"/>
      <c r="V19" s="75" t="s">
        <v>17</v>
      </c>
      <c r="W19" s="98"/>
      <c r="X19" s="14"/>
    </row>
    <row r="20" spans="1:28" s="1" customFormat="1" ht="13.9" customHeight="1" x14ac:dyDescent="0.3">
      <c r="A20" s="158"/>
      <c r="B20" s="175"/>
      <c r="C20" s="176"/>
      <c r="D20" s="176"/>
      <c r="E20" s="99"/>
      <c r="F20" s="144"/>
      <c r="G20" s="134"/>
      <c r="H20" s="175"/>
      <c r="I20" s="176"/>
      <c r="J20" s="176"/>
      <c r="K20" s="99"/>
      <c r="L20" s="135"/>
      <c r="M20" s="134"/>
      <c r="N20" s="175"/>
      <c r="O20" s="176"/>
      <c r="P20" s="176"/>
      <c r="Q20" s="99"/>
      <c r="R20" s="135"/>
      <c r="S20" s="134"/>
      <c r="T20" s="175"/>
      <c r="U20" s="176"/>
      <c r="V20" s="176"/>
      <c r="W20" s="99"/>
      <c r="X20" s="135"/>
    </row>
    <row r="21" spans="1:28" s="1" customFormat="1" ht="10.15" customHeight="1" x14ac:dyDescent="0.15">
      <c r="A21" s="168" t="s">
        <v>20</v>
      </c>
      <c r="B21" s="169"/>
      <c r="C21" s="174"/>
      <c r="D21" s="75" t="s">
        <v>21</v>
      </c>
      <c r="E21" s="4"/>
      <c r="F21" s="4"/>
      <c r="G21" s="168" t="s">
        <v>20</v>
      </c>
      <c r="H21" s="169"/>
      <c r="I21" s="174"/>
      <c r="J21" s="75" t="s">
        <v>21</v>
      </c>
      <c r="K21" s="4"/>
      <c r="L21" s="14"/>
      <c r="M21" s="168" t="s">
        <v>20</v>
      </c>
      <c r="N21" s="169"/>
      <c r="O21" s="174"/>
      <c r="P21" s="75" t="s">
        <v>21</v>
      </c>
      <c r="Q21" s="4"/>
      <c r="R21" s="14"/>
      <c r="S21" s="168" t="s">
        <v>20</v>
      </c>
      <c r="T21" s="169"/>
      <c r="U21" s="174"/>
      <c r="V21" s="75" t="s">
        <v>21</v>
      </c>
      <c r="W21" s="4"/>
      <c r="X21" s="14"/>
    </row>
    <row r="22" spans="1:28" s="1" customFormat="1" ht="13.9" customHeight="1" x14ac:dyDescent="0.3">
      <c r="A22" s="225"/>
      <c r="B22" s="226"/>
      <c r="C22" s="227"/>
      <c r="D22" s="228"/>
      <c r="E22" s="229"/>
      <c r="F22" s="100"/>
      <c r="G22" s="225"/>
      <c r="H22" s="226"/>
      <c r="I22" s="227"/>
      <c r="J22" s="228"/>
      <c r="K22" s="229"/>
      <c r="L22" s="136"/>
      <c r="M22" s="225"/>
      <c r="N22" s="226"/>
      <c r="O22" s="227"/>
      <c r="P22" s="228"/>
      <c r="Q22" s="229"/>
      <c r="R22" s="136"/>
      <c r="S22" s="225"/>
      <c r="T22" s="226"/>
      <c r="U22" s="227"/>
      <c r="V22" s="228"/>
      <c r="W22" s="229"/>
      <c r="X22" s="136"/>
    </row>
    <row r="23" spans="1:28" s="1" customFormat="1" ht="10.15" customHeight="1" x14ac:dyDescent="0.15">
      <c r="A23" s="168" t="s">
        <v>22</v>
      </c>
      <c r="B23" s="169"/>
      <c r="C23" s="169"/>
      <c r="D23" s="169"/>
      <c r="E23" s="169"/>
      <c r="F23" s="71"/>
      <c r="G23" s="168" t="s">
        <v>22</v>
      </c>
      <c r="H23" s="169"/>
      <c r="I23" s="169"/>
      <c r="J23" s="169"/>
      <c r="K23" s="169"/>
      <c r="L23" s="131"/>
      <c r="M23" s="168" t="s">
        <v>22</v>
      </c>
      <c r="N23" s="169"/>
      <c r="O23" s="169"/>
      <c r="P23" s="169"/>
      <c r="Q23" s="169"/>
      <c r="R23" s="131"/>
      <c r="S23" s="168" t="s">
        <v>22</v>
      </c>
      <c r="T23" s="169"/>
      <c r="U23" s="169"/>
      <c r="V23" s="169"/>
      <c r="W23" s="169"/>
      <c r="X23" s="131"/>
      <c r="AB23" s="1">
        <v>11.5</v>
      </c>
    </row>
    <row r="24" spans="1:28" s="1" customFormat="1" ht="13.9" customHeight="1" x14ac:dyDescent="0.15">
      <c r="A24" s="194" t="s">
        <v>23</v>
      </c>
      <c r="B24" s="195"/>
      <c r="C24" s="224">
        <v>2012</v>
      </c>
      <c r="D24" s="224"/>
      <c r="E24" s="224"/>
      <c r="F24" s="101"/>
      <c r="G24" s="194" t="s">
        <v>23</v>
      </c>
      <c r="H24" s="195"/>
      <c r="I24" s="224">
        <v>2012</v>
      </c>
      <c r="J24" s="224"/>
      <c r="K24" s="224"/>
      <c r="L24" s="137"/>
      <c r="M24" s="194" t="s">
        <v>23</v>
      </c>
      <c r="N24" s="195"/>
      <c r="O24" s="224">
        <v>2012</v>
      </c>
      <c r="P24" s="224"/>
      <c r="Q24" s="224"/>
      <c r="R24" s="137"/>
      <c r="S24" s="194" t="s">
        <v>23</v>
      </c>
      <c r="T24" s="195"/>
      <c r="U24" s="224"/>
      <c r="V24" s="224"/>
      <c r="W24" s="224"/>
      <c r="X24" s="137"/>
      <c r="AB24" s="1">
        <v>5</v>
      </c>
    </row>
    <row r="25" spans="1:28" s="1" customFormat="1" ht="8.4499999999999993" customHeight="1" x14ac:dyDescent="0.15">
      <c r="A25" s="31" t="s">
        <v>24</v>
      </c>
      <c r="B25" s="27" t="s">
        <v>26</v>
      </c>
      <c r="C25" s="27" t="s">
        <v>27</v>
      </c>
      <c r="D25" s="27" t="s">
        <v>28</v>
      </c>
      <c r="E25" s="104" t="s">
        <v>29</v>
      </c>
      <c r="F25" s="274" t="s">
        <v>101</v>
      </c>
      <c r="G25" s="31" t="s">
        <v>24</v>
      </c>
      <c r="H25" s="27" t="s">
        <v>26</v>
      </c>
      <c r="I25" s="27" t="s">
        <v>27</v>
      </c>
      <c r="J25" s="27" t="s">
        <v>28</v>
      </c>
      <c r="K25" s="103" t="s">
        <v>29</v>
      </c>
      <c r="L25" s="230" t="s">
        <v>101</v>
      </c>
      <c r="M25" s="31" t="s">
        <v>24</v>
      </c>
      <c r="N25" s="27" t="s">
        <v>26</v>
      </c>
      <c r="O25" s="27" t="s">
        <v>27</v>
      </c>
      <c r="P25" s="27" t="s">
        <v>28</v>
      </c>
      <c r="Q25" s="103" t="s">
        <v>29</v>
      </c>
      <c r="R25" s="230" t="s">
        <v>101</v>
      </c>
      <c r="S25" s="31" t="s">
        <v>24</v>
      </c>
      <c r="T25" s="27" t="s">
        <v>26</v>
      </c>
      <c r="U25" s="27" t="s">
        <v>27</v>
      </c>
      <c r="V25" s="27" t="s">
        <v>28</v>
      </c>
      <c r="W25" s="103" t="s">
        <v>29</v>
      </c>
      <c r="X25" s="230" t="s">
        <v>101</v>
      </c>
      <c r="AB25" s="1">
        <f>AB23-AB24</f>
        <v>6.5</v>
      </c>
    </row>
    <row r="26" spans="1:28" s="1" customFormat="1" ht="7.15" customHeight="1" x14ac:dyDescent="0.15">
      <c r="A26" s="15" t="s">
        <v>25</v>
      </c>
      <c r="B26" s="12" t="s">
        <v>30</v>
      </c>
      <c r="C26" s="12" t="s">
        <v>31</v>
      </c>
      <c r="D26" s="12" t="s">
        <v>32</v>
      </c>
      <c r="E26" s="105" t="s">
        <v>33</v>
      </c>
      <c r="F26" s="275"/>
      <c r="G26" s="15" t="s">
        <v>25</v>
      </c>
      <c r="H26" s="12" t="s">
        <v>30</v>
      </c>
      <c r="I26" s="12" t="s">
        <v>31</v>
      </c>
      <c r="J26" s="12" t="s">
        <v>32</v>
      </c>
      <c r="K26" s="81" t="s">
        <v>33</v>
      </c>
      <c r="L26" s="231"/>
      <c r="M26" s="15" t="s">
        <v>25</v>
      </c>
      <c r="N26" s="12" t="s">
        <v>30</v>
      </c>
      <c r="O26" s="12" t="s">
        <v>31</v>
      </c>
      <c r="P26" s="12" t="s">
        <v>32</v>
      </c>
      <c r="Q26" s="82" t="s">
        <v>33</v>
      </c>
      <c r="R26" s="231"/>
      <c r="S26" s="15" t="s">
        <v>25</v>
      </c>
      <c r="T26" s="12" t="s">
        <v>30</v>
      </c>
      <c r="U26" s="12" t="s">
        <v>31</v>
      </c>
      <c r="V26" s="12" t="s">
        <v>32</v>
      </c>
      <c r="W26" s="81" t="s">
        <v>33</v>
      </c>
      <c r="X26" s="231"/>
    </row>
    <row r="27" spans="1:28" s="1" customFormat="1" ht="13.9" customHeight="1" x14ac:dyDescent="0.2">
      <c r="A27" s="34"/>
      <c r="B27" s="35"/>
      <c r="C27" s="66"/>
      <c r="D27" s="66"/>
      <c r="E27" s="106"/>
      <c r="F27" s="151"/>
      <c r="G27" s="34"/>
      <c r="H27" s="35"/>
      <c r="I27" s="66"/>
      <c r="J27" s="83"/>
      <c r="K27" s="106" t="str">
        <f>IF(ISNA(LOOKUP(Sheet1!I4,Sheet1!Q:Q,Sheet1!R:R)),"",(LOOKUP(Sheet1!I4,Sheet1!Q:Q,Sheet1!R:R)))</f>
        <v/>
      </c>
      <c r="L27" s="152"/>
      <c r="M27" s="34"/>
      <c r="N27" s="35"/>
      <c r="O27" s="66"/>
      <c r="P27" s="66"/>
      <c r="Q27" s="106" t="str">
        <f>IF(ISNA(LOOKUP(Sheet1!L4,Sheet1!Q:Q,Sheet1!R:R)),"",(LOOKUP(Sheet1!L4,Sheet1!Q:Q,Sheet1!R:R)))</f>
        <v/>
      </c>
      <c r="R27" s="152"/>
      <c r="S27" s="34"/>
      <c r="T27" s="35"/>
      <c r="U27" s="66"/>
      <c r="V27" s="66"/>
      <c r="W27" s="106" t="str">
        <f>IF(ISNA(LOOKUP(Sheet1!O4,Sheet1!Q:Q,Sheet1!R:R)),"",(LOOKUP(Sheet1!O4,Sheet1!Q:Q,Sheet1!R:R)))</f>
        <v/>
      </c>
      <c r="X27" s="152"/>
    </row>
    <row r="28" spans="1:28" s="1" customFormat="1" ht="13.9" customHeight="1" x14ac:dyDescent="0.2">
      <c r="A28" s="34"/>
      <c r="B28" s="35"/>
      <c r="C28" s="66"/>
      <c r="D28" s="66"/>
      <c r="E28" s="106" t="str">
        <f>IF(ISNA(LOOKUP(Sheet1!F5,Sheet1!Q:Q,Sheet1!R:R)),"",(LOOKUP(Sheet1!F5,Sheet1!Q:Q,Sheet1!R:R)))</f>
        <v/>
      </c>
      <c r="F28" s="151"/>
      <c r="G28" s="34"/>
      <c r="H28" s="35"/>
      <c r="I28" s="66"/>
      <c r="J28" s="66"/>
      <c r="K28" s="106" t="str">
        <f>IF(ISNA(LOOKUP(Sheet1!I5,Sheet1!Q:Q,Sheet1!R:R)),"",(LOOKUP(Sheet1!I5,Sheet1!Q:Q,Sheet1!R:R)))</f>
        <v/>
      </c>
      <c r="L28" s="152"/>
      <c r="M28" s="34"/>
      <c r="N28" s="35"/>
      <c r="O28" s="66"/>
      <c r="P28" s="66"/>
      <c r="Q28" s="106" t="str">
        <f>IF(ISNA(LOOKUP(Sheet1!L5,Sheet1!Q:Q,Sheet1!R:R)),"",(LOOKUP(Sheet1!L5,Sheet1!Q:Q,Sheet1!R:R)))</f>
        <v/>
      </c>
      <c r="R28" s="152"/>
      <c r="S28" s="34"/>
      <c r="T28" s="35"/>
      <c r="U28" s="66"/>
      <c r="V28" s="66"/>
      <c r="W28" s="106" t="str">
        <f>IF(ISNA(LOOKUP(Sheet1!O5,Sheet1!Q:Q,Sheet1!R:R)),"",(LOOKUP(Sheet1!O5,Sheet1!Q:Q,Sheet1!R:R)))</f>
        <v/>
      </c>
      <c r="X28" s="152"/>
    </row>
    <row r="29" spans="1:28" s="1" customFormat="1" ht="13.9" customHeight="1" x14ac:dyDescent="0.2">
      <c r="A29" s="157"/>
      <c r="B29" s="35"/>
      <c r="C29" s="66"/>
      <c r="D29" s="66"/>
      <c r="E29" s="106" t="str">
        <f>IF(ISNA(LOOKUP(Sheet1!F6,Sheet1!Q:Q,Sheet1!R:R)),"",(LOOKUP(Sheet1!F6,Sheet1!Q:Q,Sheet1!R:R)))</f>
        <v/>
      </c>
      <c r="F29" s="151"/>
      <c r="G29" s="34"/>
      <c r="H29" s="35"/>
      <c r="I29" s="66"/>
      <c r="J29" s="66"/>
      <c r="K29" s="106" t="str">
        <f>IF(ISNA(LOOKUP(Sheet1!I6,Sheet1!Q:Q,Sheet1!R:R)),"",(LOOKUP(Sheet1!I6,Sheet1!Q:Q,Sheet1!R:R)))</f>
        <v/>
      </c>
      <c r="L29" s="152"/>
      <c r="M29" s="34"/>
      <c r="N29" s="35"/>
      <c r="O29" s="66"/>
      <c r="P29" s="66"/>
      <c r="Q29" s="106" t="str">
        <f>IF(ISNA(LOOKUP(Sheet1!L6,Sheet1!Q:Q,Sheet1!R:R)),"",(LOOKUP(Sheet1!L6,Sheet1!Q:Q,Sheet1!R:R)))</f>
        <v/>
      </c>
      <c r="R29" s="152"/>
      <c r="S29" s="34"/>
      <c r="T29" s="35"/>
      <c r="U29" s="66"/>
      <c r="V29" s="66"/>
      <c r="W29" s="106" t="str">
        <f>IF(ISNA(LOOKUP(Sheet1!O6,Sheet1!Q:Q,Sheet1!R:R)),"",(LOOKUP(Sheet1!O6,Sheet1!Q:Q,Sheet1!R:R)))</f>
        <v/>
      </c>
      <c r="X29" s="152"/>
    </row>
    <row r="30" spans="1:28" s="1" customFormat="1" ht="13.9" customHeight="1" x14ac:dyDescent="0.2">
      <c r="A30" s="34"/>
      <c r="B30" s="35"/>
      <c r="C30" s="66"/>
      <c r="D30" s="66"/>
      <c r="E30" s="106" t="str">
        <f>IF(ISNA(LOOKUP(Sheet1!F7,Sheet1!Q:Q,Sheet1!R:R)),"",(LOOKUP(Sheet1!F7,Sheet1!Q:Q,Sheet1!R:R)))</f>
        <v/>
      </c>
      <c r="F30" s="151"/>
      <c r="G30" s="34"/>
      <c r="H30" s="35"/>
      <c r="I30" s="66"/>
      <c r="J30" s="66"/>
      <c r="K30" s="106" t="str">
        <f>IF(ISNA(LOOKUP(Sheet1!I7,Sheet1!Q:Q,Sheet1!R:R)),"",(LOOKUP(Sheet1!I7,Sheet1!Q:Q,Sheet1!R:R)))</f>
        <v/>
      </c>
      <c r="L30" s="152"/>
      <c r="M30" s="34"/>
      <c r="N30" s="35"/>
      <c r="O30" s="66"/>
      <c r="P30" s="66"/>
      <c r="Q30" s="106" t="str">
        <f>IF(ISNA(LOOKUP(Sheet1!L7,Sheet1!Q:Q,Sheet1!R:R)),"",(LOOKUP(Sheet1!L7,Sheet1!Q:Q,Sheet1!R:R)))</f>
        <v/>
      </c>
      <c r="R30" s="152"/>
      <c r="S30" s="34"/>
      <c r="T30" s="35"/>
      <c r="U30" s="66"/>
      <c r="V30" s="66"/>
      <c r="W30" s="106" t="str">
        <f>IF(ISNA(LOOKUP(Sheet1!O7,Sheet1!Q:Q,Sheet1!R:R)),"",(LOOKUP(Sheet1!O7,Sheet1!Q:Q,Sheet1!R:R)))</f>
        <v/>
      </c>
      <c r="X30" s="152"/>
    </row>
    <row r="31" spans="1:28" s="1" customFormat="1" ht="13.9" customHeight="1" x14ac:dyDescent="0.2">
      <c r="A31" s="34"/>
      <c r="B31" s="35"/>
      <c r="C31" s="66"/>
      <c r="D31" s="66"/>
      <c r="E31" s="106" t="str">
        <f>IF(ISNA(LOOKUP(Sheet1!F8,Sheet1!Q:Q,Sheet1!R:R)),"",(LOOKUP(Sheet1!F8,Sheet1!Q:Q,Sheet1!R:R)))</f>
        <v/>
      </c>
      <c r="F31" s="151"/>
      <c r="G31" s="34"/>
      <c r="H31" s="35"/>
      <c r="I31" s="66"/>
      <c r="J31" s="66"/>
      <c r="K31" s="106" t="str">
        <f>IF(ISNA(LOOKUP(Sheet1!I8,Sheet1!Q:Q,Sheet1!R:R)),"",(LOOKUP(Sheet1!I8,Sheet1!Q:Q,Sheet1!R:R)))</f>
        <v/>
      </c>
      <c r="L31" s="152"/>
      <c r="M31" s="34"/>
      <c r="N31" s="35"/>
      <c r="O31" s="66"/>
      <c r="P31" s="66"/>
      <c r="Q31" s="106" t="str">
        <f>IF(ISNA(LOOKUP(Sheet1!L8,Sheet1!Q:Q,Sheet1!R:R)),"",(LOOKUP(Sheet1!L8,Sheet1!Q:Q,Sheet1!R:R)))</f>
        <v/>
      </c>
      <c r="R31" s="152"/>
      <c r="S31" s="34"/>
      <c r="T31" s="35"/>
      <c r="U31" s="66"/>
      <c r="V31" s="66"/>
      <c r="W31" s="159" t="str">
        <f>IF(ISNA(LOOKUP(Sheet1!O8,Sheet1!Q:Q,Sheet1!R:R)),"",(LOOKUP(Sheet1!O8,Sheet1!Q:Q,Sheet1!R:R)))</f>
        <v/>
      </c>
      <c r="X31" s="152"/>
    </row>
    <row r="32" spans="1:28" s="1" customFormat="1" ht="13.9" customHeight="1" x14ac:dyDescent="0.2">
      <c r="A32" s="34"/>
      <c r="B32" s="35"/>
      <c r="C32" s="66"/>
      <c r="D32" s="66"/>
      <c r="E32" s="106" t="str">
        <f>IF(ISNA(LOOKUP(Sheet1!F9,Sheet1!Q:Q,Sheet1!R:R)),"",(LOOKUP(Sheet1!F9,Sheet1!Q:Q,Sheet1!R:R)))</f>
        <v/>
      </c>
      <c r="F32" s="151"/>
      <c r="G32" s="34"/>
      <c r="H32" s="35"/>
      <c r="I32" s="66"/>
      <c r="J32" s="66"/>
      <c r="K32" s="106" t="str">
        <f>IF(ISNA(LOOKUP(Sheet1!I9,Sheet1!Q:Q,Sheet1!R:R)),"",(LOOKUP(Sheet1!I9,Sheet1!Q:Q,Sheet1!R:R)))</f>
        <v/>
      </c>
      <c r="L32" s="152"/>
      <c r="M32" s="34"/>
      <c r="N32" s="35"/>
      <c r="O32" s="66"/>
      <c r="P32" s="66"/>
      <c r="Q32" s="106" t="str">
        <f>IF(ISNA(LOOKUP(Sheet1!L9,Sheet1!Q:Q,Sheet1!R:R)),"",(LOOKUP(Sheet1!L9,Sheet1!Q:Q,Sheet1!R:R)))</f>
        <v/>
      </c>
      <c r="R32" s="152"/>
      <c r="S32" s="34"/>
      <c r="T32" s="35"/>
      <c r="U32" s="66"/>
      <c r="V32" s="66"/>
      <c r="W32" s="106" t="str">
        <f>IF(ISNA(LOOKUP(Sheet1!O9,Sheet1!Q:Q,Sheet1!R:R)),"",(LOOKUP(Sheet1!O9,Sheet1!Q:Q,Sheet1!R:R)))</f>
        <v/>
      </c>
      <c r="X32" s="152"/>
    </row>
    <row r="33" spans="1:27" s="1" customFormat="1" ht="13.9" customHeight="1" x14ac:dyDescent="0.2">
      <c r="A33" s="34"/>
      <c r="B33" s="35"/>
      <c r="C33" s="66"/>
      <c r="D33" s="66"/>
      <c r="E33" s="106" t="str">
        <f>IF(ISNA(LOOKUP(Sheet1!F10,Sheet1!A6:A102,Sheet1!B6:B102)),"",(LOOKUP(Sheet1!F10,Sheet1!A6:A102,Sheet1!B6:B102)))</f>
        <v/>
      </c>
      <c r="F33" s="151"/>
      <c r="G33" s="34"/>
      <c r="H33" s="35"/>
      <c r="I33" s="66"/>
      <c r="J33" s="66"/>
      <c r="K33" s="106" t="str">
        <f>IF(ISNA(LOOKUP(Sheet1!I10,Sheet1!Q:Q,Sheet1!R:R)),"",(LOOKUP(Sheet1!I10,Sheet1!Q:Q,Sheet1!R:R)))</f>
        <v/>
      </c>
      <c r="L33" s="152"/>
      <c r="M33" s="34"/>
      <c r="N33" s="35"/>
      <c r="O33" s="66"/>
      <c r="P33" s="66"/>
      <c r="Q33" s="106" t="str">
        <f>IF(ISNA(LOOKUP(Sheet1!L10,Sheet1!Q:Q,Sheet1!R:R)),"",(LOOKUP(Sheet1!L10,Sheet1!Q:Q,Sheet1!R:R)))</f>
        <v/>
      </c>
      <c r="R33" s="152"/>
      <c r="S33" s="34"/>
      <c r="T33" s="35"/>
      <c r="U33" s="66"/>
      <c r="V33" s="66"/>
      <c r="W33" s="106" t="str">
        <f>IF(ISNA(LOOKUP(Sheet1!O10,Sheet1!Q:Q,Sheet1!R:R)),"",(LOOKUP(Sheet1!O10,Sheet1!Q:Q,Sheet1!R:R)))</f>
        <v/>
      </c>
      <c r="X33" s="152"/>
    </row>
    <row r="34" spans="1:27" s="1" customFormat="1" ht="15.6" customHeight="1" x14ac:dyDescent="0.25">
      <c r="A34" s="184" t="s">
        <v>48</v>
      </c>
      <c r="B34" s="185"/>
      <c r="C34" s="185"/>
      <c r="D34" s="186"/>
      <c r="E34" s="107">
        <f>SUM(E27:E33)</f>
        <v>0</v>
      </c>
      <c r="F34" s="145"/>
      <c r="G34" s="184" t="s">
        <v>48</v>
      </c>
      <c r="H34" s="185"/>
      <c r="I34" s="185"/>
      <c r="J34" s="186"/>
      <c r="K34" s="107">
        <f>SUM(K27:K33)</f>
        <v>0</v>
      </c>
      <c r="L34" s="138"/>
      <c r="M34" s="184" t="s">
        <v>48</v>
      </c>
      <c r="N34" s="185"/>
      <c r="O34" s="185"/>
      <c r="P34" s="186"/>
      <c r="Q34" s="107">
        <f>SUM(Q27:Q33)</f>
        <v>0</v>
      </c>
      <c r="R34" s="138"/>
      <c r="S34" s="184" t="s">
        <v>80</v>
      </c>
      <c r="T34" s="185"/>
      <c r="U34" s="185"/>
      <c r="V34" s="186"/>
      <c r="W34" s="107">
        <f>SUM(W27:W33)</f>
        <v>0</v>
      </c>
      <c r="X34" s="138"/>
      <c r="Y34" s="30"/>
    </row>
    <row r="35" spans="1:27" s="1" customFormat="1" ht="9.6" customHeight="1" x14ac:dyDescent="0.2">
      <c r="A35" s="189" t="s">
        <v>82</v>
      </c>
      <c r="B35" s="190"/>
      <c r="C35" s="190"/>
      <c r="D35" s="191"/>
      <c r="E35" s="192">
        <f>D22*E34</f>
        <v>0</v>
      </c>
      <c r="F35" s="146"/>
      <c r="G35" s="189" t="s">
        <v>60</v>
      </c>
      <c r="H35" s="190"/>
      <c r="I35" s="190"/>
      <c r="J35" s="191"/>
      <c r="K35" s="192"/>
      <c r="L35" s="139"/>
      <c r="M35" s="189" t="s">
        <v>81</v>
      </c>
      <c r="N35" s="190"/>
      <c r="O35" s="190"/>
      <c r="P35" s="191"/>
      <c r="Q35" s="192"/>
      <c r="R35" s="139"/>
      <c r="S35" s="189" t="s">
        <v>79</v>
      </c>
      <c r="T35" s="190"/>
      <c r="U35" s="190"/>
      <c r="V35" s="191"/>
      <c r="W35" s="314"/>
      <c r="X35" s="143"/>
    </row>
    <row r="36" spans="1:27" s="1" customFormat="1" ht="8.4499999999999993" customHeight="1" x14ac:dyDescent="0.15">
      <c r="A36" s="16" t="s">
        <v>34</v>
      </c>
      <c r="B36" s="5"/>
      <c r="C36" s="5"/>
      <c r="D36" s="3"/>
      <c r="E36" s="193"/>
      <c r="F36" s="147"/>
      <c r="G36" s="16" t="s">
        <v>34</v>
      </c>
      <c r="H36" s="5"/>
      <c r="I36" s="5"/>
      <c r="J36" s="3"/>
      <c r="K36" s="193"/>
      <c r="L36" s="140"/>
      <c r="M36" s="16" t="s">
        <v>34</v>
      </c>
      <c r="N36" s="5"/>
      <c r="O36" s="5"/>
      <c r="P36" s="3"/>
      <c r="Q36" s="193"/>
      <c r="R36" s="140"/>
      <c r="S36" s="16" t="s">
        <v>34</v>
      </c>
      <c r="T36" s="5"/>
      <c r="U36" s="5"/>
      <c r="V36" s="3"/>
      <c r="W36" s="193"/>
      <c r="X36" s="140"/>
      <c r="Z36" s="156"/>
      <c r="AA36" s="156"/>
    </row>
    <row r="37" spans="1:27" s="1" customFormat="1" ht="16.899999999999999" customHeight="1" x14ac:dyDescent="0.15">
      <c r="A37" s="184" t="s">
        <v>49</v>
      </c>
      <c r="B37" s="185"/>
      <c r="C37" s="186"/>
      <c r="D37" s="235"/>
      <c r="E37" s="188"/>
      <c r="F37" s="108"/>
      <c r="G37" s="184" t="s">
        <v>56</v>
      </c>
      <c r="H37" s="185"/>
      <c r="I37" s="185"/>
      <c r="J37" s="188" t="s">
        <v>84</v>
      </c>
      <c r="K37" s="188"/>
      <c r="L37" s="141"/>
      <c r="M37" s="184" t="s">
        <v>56</v>
      </c>
      <c r="N37" s="185"/>
      <c r="O37" s="186"/>
      <c r="P37" s="187" t="s">
        <v>84</v>
      </c>
      <c r="Q37" s="188"/>
      <c r="R37" s="141"/>
      <c r="S37" s="184" t="s">
        <v>50</v>
      </c>
      <c r="T37" s="185"/>
      <c r="U37" s="186"/>
      <c r="V37" s="187" t="s">
        <v>84</v>
      </c>
      <c r="W37" s="188"/>
      <c r="X37" s="141"/>
      <c r="Z37" s="156"/>
      <c r="AA37" s="156"/>
    </row>
    <row r="38" spans="1:27" s="1" customFormat="1" ht="8.4499999999999993" customHeight="1" x14ac:dyDescent="0.2">
      <c r="A38" s="168" t="s">
        <v>35</v>
      </c>
      <c r="B38" s="169"/>
      <c r="C38" s="169"/>
      <c r="D38" s="4"/>
      <c r="E38" s="4"/>
      <c r="F38" s="4"/>
      <c r="G38" s="168" t="s">
        <v>35</v>
      </c>
      <c r="H38" s="169"/>
      <c r="I38" s="169"/>
      <c r="J38" s="4"/>
      <c r="K38" s="4"/>
      <c r="L38" s="14"/>
      <c r="M38" s="168" t="s">
        <v>35</v>
      </c>
      <c r="N38" s="169"/>
      <c r="O38" s="169"/>
      <c r="P38" s="190"/>
      <c r="Q38" s="4"/>
      <c r="R38" s="14"/>
      <c r="S38" s="168" t="s">
        <v>35</v>
      </c>
      <c r="T38" s="169"/>
      <c r="U38" s="169"/>
      <c r="V38" s="190"/>
      <c r="W38" s="4"/>
      <c r="X38" s="14"/>
      <c r="Z38" s="156"/>
      <c r="AA38" s="156"/>
    </row>
    <row r="39" spans="1:27" s="1" customFormat="1" ht="13.9" customHeight="1" x14ac:dyDescent="0.2">
      <c r="A39" s="236"/>
      <c r="B39" s="237"/>
      <c r="C39" s="237"/>
      <c r="D39" s="237"/>
      <c r="E39" s="237"/>
      <c r="F39" s="72"/>
      <c r="G39" s="236"/>
      <c r="H39" s="237"/>
      <c r="I39" s="237"/>
      <c r="J39" s="237"/>
      <c r="K39" s="237"/>
      <c r="L39" s="128"/>
      <c r="M39" s="236"/>
      <c r="N39" s="237"/>
      <c r="O39" s="237"/>
      <c r="P39" s="237"/>
      <c r="Q39" s="237"/>
      <c r="R39" s="128"/>
      <c r="S39" s="236"/>
      <c r="T39" s="237"/>
      <c r="U39" s="237"/>
      <c r="V39" s="237"/>
      <c r="W39" s="237"/>
      <c r="X39" s="128"/>
      <c r="Z39" s="156"/>
      <c r="AA39" s="156"/>
    </row>
    <row r="40" spans="1:27" s="1" customFormat="1" ht="9.6" customHeight="1" x14ac:dyDescent="0.15">
      <c r="A40" s="168" t="s">
        <v>36</v>
      </c>
      <c r="B40" s="169"/>
      <c r="C40" s="169"/>
      <c r="D40" s="4"/>
      <c r="E40" s="4"/>
      <c r="F40" s="4"/>
      <c r="G40" s="168" t="s">
        <v>36</v>
      </c>
      <c r="H40" s="169"/>
      <c r="I40" s="169"/>
      <c r="J40" s="4"/>
      <c r="K40" s="4"/>
      <c r="L40" s="14"/>
      <c r="M40" s="168" t="s">
        <v>36</v>
      </c>
      <c r="N40" s="169"/>
      <c r="O40" s="169"/>
      <c r="P40" s="4"/>
      <c r="Q40" s="4"/>
      <c r="R40" s="14"/>
      <c r="S40" s="168" t="s">
        <v>36</v>
      </c>
      <c r="T40" s="169"/>
      <c r="U40" s="169"/>
      <c r="V40" s="4"/>
      <c r="W40" s="4"/>
      <c r="X40" s="14"/>
      <c r="Z40" s="156"/>
      <c r="AA40" s="156"/>
    </row>
    <row r="41" spans="1:27" s="1" customFormat="1" ht="13.9" customHeight="1" thickBot="1" x14ac:dyDescent="0.25">
      <c r="A41" s="233"/>
      <c r="B41" s="234"/>
      <c r="C41" s="234"/>
      <c r="D41" s="234"/>
      <c r="E41" s="234"/>
      <c r="F41" s="148"/>
      <c r="G41" s="238"/>
      <c r="H41" s="234"/>
      <c r="I41" s="234"/>
      <c r="J41" s="234"/>
      <c r="K41" s="234"/>
      <c r="L41" s="142"/>
      <c r="M41" s="238"/>
      <c r="N41" s="234"/>
      <c r="O41" s="234"/>
      <c r="P41" s="234"/>
      <c r="Q41" s="234"/>
      <c r="R41" s="142"/>
      <c r="S41" s="238"/>
      <c r="T41" s="234"/>
      <c r="U41" s="234"/>
      <c r="V41" s="234"/>
      <c r="W41" s="234"/>
      <c r="X41" s="142"/>
      <c r="Z41" s="156"/>
      <c r="AA41" s="156"/>
    </row>
    <row r="42" spans="1:27" s="1" customFormat="1" ht="9.6" customHeight="1" x14ac:dyDescent="0.2">
      <c r="A42" s="23"/>
      <c r="B42" s="279" t="s">
        <v>83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4"/>
      <c r="O42" s="276" t="s">
        <v>37</v>
      </c>
      <c r="P42" s="277"/>
      <c r="Q42" s="277"/>
      <c r="R42" s="277"/>
      <c r="S42" s="278"/>
      <c r="T42" s="278"/>
      <c r="U42" s="278"/>
      <c r="V42" s="278"/>
      <c r="W42" s="278"/>
      <c r="X42" s="64"/>
      <c r="Z42" s="156"/>
      <c r="AA42" s="156"/>
    </row>
    <row r="43" spans="1:27" s="1" customFormat="1" ht="9.6" customHeight="1" thickBot="1" x14ac:dyDescent="0.2">
      <c r="A43" s="25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109"/>
      <c r="O43" s="162" t="s">
        <v>45</v>
      </c>
      <c r="P43" s="181"/>
      <c r="Q43" s="179" t="s">
        <v>46</v>
      </c>
      <c r="R43" s="180"/>
      <c r="S43" s="163"/>
      <c r="T43" s="181"/>
      <c r="U43" s="182" t="s">
        <v>47</v>
      </c>
      <c r="V43" s="183"/>
      <c r="W43" s="183"/>
      <c r="X43" s="62"/>
    </row>
    <row r="44" spans="1:27" s="1" customFormat="1" ht="8.4499999999999993" customHeight="1" x14ac:dyDescent="0.2">
      <c r="A44" s="42" t="s">
        <v>62</v>
      </c>
      <c r="B44" s="43" t="s">
        <v>64</v>
      </c>
      <c r="C44" s="264" t="s">
        <v>66</v>
      </c>
      <c r="D44" s="271" t="s">
        <v>68</v>
      </c>
      <c r="E44" s="272"/>
      <c r="F44" s="272"/>
      <c r="G44" s="273"/>
      <c r="H44" s="281" t="s">
        <v>69</v>
      </c>
      <c r="I44" s="278"/>
      <c r="J44" s="282"/>
      <c r="K44" s="258" t="s">
        <v>44</v>
      </c>
      <c r="L44" s="259"/>
      <c r="M44" s="260"/>
      <c r="N44" s="260"/>
      <c r="O44" s="310"/>
      <c r="P44" s="311"/>
      <c r="Q44" s="297"/>
      <c r="R44" s="298"/>
      <c r="S44" s="299"/>
      <c r="T44" s="300"/>
      <c r="U44" s="289"/>
      <c r="V44" s="290"/>
      <c r="W44" s="290"/>
      <c r="X44" s="111"/>
    </row>
    <row r="45" spans="1:27" s="1" customFormat="1" ht="18" customHeight="1" x14ac:dyDescent="0.15">
      <c r="A45" s="40" t="s">
        <v>63</v>
      </c>
      <c r="B45" s="41" t="s">
        <v>65</v>
      </c>
      <c r="C45" s="265"/>
      <c r="D45" s="44" t="s">
        <v>71</v>
      </c>
      <c r="E45" s="44" t="s">
        <v>70</v>
      </c>
      <c r="F45" s="44"/>
      <c r="G45" s="44" t="s">
        <v>72</v>
      </c>
      <c r="H45" s="45" t="s">
        <v>71</v>
      </c>
      <c r="I45" s="47" t="s">
        <v>70</v>
      </c>
      <c r="J45" s="46" t="s">
        <v>72</v>
      </c>
      <c r="K45" s="261"/>
      <c r="L45" s="163"/>
      <c r="M45" s="163"/>
      <c r="N45" s="163"/>
      <c r="O45" s="312"/>
      <c r="P45" s="313"/>
      <c r="Q45" s="301"/>
      <c r="R45" s="302"/>
      <c r="S45" s="302"/>
      <c r="T45" s="303"/>
      <c r="U45" s="291"/>
      <c r="V45" s="292"/>
      <c r="W45" s="292"/>
      <c r="X45" s="112"/>
    </row>
    <row r="46" spans="1:27" s="1" customFormat="1" ht="12.6" customHeight="1" x14ac:dyDescent="0.2">
      <c r="A46" s="50" t="s">
        <v>62</v>
      </c>
      <c r="B46" s="51"/>
      <c r="C46" s="61"/>
      <c r="D46" s="51"/>
      <c r="E46" s="51"/>
      <c r="F46" s="51"/>
      <c r="G46" s="51"/>
      <c r="H46" s="52"/>
      <c r="I46" s="53"/>
      <c r="J46" s="54"/>
      <c r="K46" s="266">
        <f t="shared" ref="K46:K51" si="0">B46*C46</f>
        <v>0</v>
      </c>
      <c r="L46" s="267"/>
      <c r="M46" s="268"/>
      <c r="N46" s="256" t="s">
        <v>67</v>
      </c>
      <c r="O46" s="310"/>
      <c r="P46" s="311"/>
      <c r="Q46" s="297"/>
      <c r="R46" s="298"/>
      <c r="S46" s="299"/>
      <c r="T46" s="300"/>
      <c r="U46" s="289"/>
      <c r="V46" s="290"/>
      <c r="W46" s="290"/>
      <c r="X46" s="111"/>
    </row>
    <row r="47" spans="1:27" s="1" customFormat="1" ht="12" customHeight="1" x14ac:dyDescent="0.2">
      <c r="A47" s="50" t="s">
        <v>85</v>
      </c>
      <c r="B47" s="51"/>
      <c r="C47" s="61"/>
      <c r="D47" s="51"/>
      <c r="E47" s="51"/>
      <c r="F47" s="51"/>
      <c r="G47" s="51"/>
      <c r="H47" s="52"/>
      <c r="I47" s="53"/>
      <c r="J47" s="54"/>
      <c r="K47" s="266">
        <f t="shared" si="0"/>
        <v>0</v>
      </c>
      <c r="L47" s="267"/>
      <c r="M47" s="268"/>
      <c r="N47" s="269"/>
      <c r="O47" s="312"/>
      <c r="P47" s="313"/>
      <c r="Q47" s="301"/>
      <c r="R47" s="302"/>
      <c r="S47" s="302"/>
      <c r="T47" s="303"/>
      <c r="U47" s="291"/>
      <c r="V47" s="292"/>
      <c r="W47" s="292"/>
      <c r="X47" s="112"/>
    </row>
    <row r="48" spans="1:27" s="1" customFormat="1" ht="11.45" customHeight="1" x14ac:dyDescent="0.2">
      <c r="A48" s="50" t="s">
        <v>86</v>
      </c>
      <c r="B48" s="51"/>
      <c r="C48" s="61"/>
      <c r="D48" s="51"/>
      <c r="E48" s="51"/>
      <c r="F48" s="51"/>
      <c r="G48" s="51"/>
      <c r="H48" s="52"/>
      <c r="I48" s="53"/>
      <c r="J48" s="54"/>
      <c r="K48" s="266">
        <f t="shared" si="0"/>
        <v>0</v>
      </c>
      <c r="L48" s="267"/>
      <c r="M48" s="268"/>
      <c r="N48" s="269"/>
      <c r="O48" s="310"/>
      <c r="P48" s="311"/>
      <c r="Q48" s="297"/>
      <c r="R48" s="298"/>
      <c r="S48" s="299"/>
      <c r="T48" s="300"/>
      <c r="U48" s="289"/>
      <c r="V48" s="290"/>
      <c r="W48" s="290"/>
      <c r="X48" s="111"/>
    </row>
    <row r="49" spans="1:24" s="1" customFormat="1" ht="11.45" customHeight="1" x14ac:dyDescent="0.2">
      <c r="A49" s="50" t="s">
        <v>87</v>
      </c>
      <c r="B49" s="51"/>
      <c r="C49" s="61"/>
      <c r="D49" s="51"/>
      <c r="E49" s="51"/>
      <c r="F49" s="51"/>
      <c r="G49" s="51"/>
      <c r="H49" s="52"/>
      <c r="I49" s="53"/>
      <c r="J49" s="54"/>
      <c r="K49" s="266">
        <f t="shared" si="0"/>
        <v>0</v>
      </c>
      <c r="L49" s="267"/>
      <c r="M49" s="268"/>
      <c r="N49" s="269"/>
      <c r="O49" s="312"/>
      <c r="P49" s="313"/>
      <c r="Q49" s="301"/>
      <c r="R49" s="302"/>
      <c r="S49" s="302"/>
      <c r="T49" s="303"/>
      <c r="U49" s="291"/>
      <c r="V49" s="292"/>
      <c r="W49" s="292"/>
      <c r="X49" s="112"/>
    </row>
    <row r="50" spans="1:24" s="1" customFormat="1" ht="12" customHeight="1" x14ac:dyDescent="0.2">
      <c r="A50" s="50"/>
      <c r="B50" s="51"/>
      <c r="C50" s="51"/>
      <c r="D50" s="51"/>
      <c r="E50" s="51"/>
      <c r="F50" s="51"/>
      <c r="G50" s="51"/>
      <c r="H50" s="52"/>
      <c r="I50" s="53"/>
      <c r="J50" s="54"/>
      <c r="K50" s="266">
        <f t="shared" si="0"/>
        <v>0</v>
      </c>
      <c r="L50" s="267"/>
      <c r="M50" s="268"/>
      <c r="N50" s="269"/>
      <c r="O50" s="310"/>
      <c r="P50" s="311"/>
      <c r="Q50" s="297"/>
      <c r="R50" s="298"/>
      <c r="S50" s="299"/>
      <c r="T50" s="300"/>
      <c r="U50" s="289"/>
      <c r="V50" s="290"/>
      <c r="W50" s="290"/>
      <c r="X50" s="111"/>
    </row>
    <row r="51" spans="1:24" s="1" customFormat="1" ht="13.9" customHeight="1" thickBot="1" x14ac:dyDescent="0.25">
      <c r="A51" s="55"/>
      <c r="B51" s="56"/>
      <c r="C51" s="56"/>
      <c r="D51" s="56"/>
      <c r="E51" s="56"/>
      <c r="F51" s="56"/>
      <c r="G51" s="56"/>
      <c r="H51" s="57"/>
      <c r="I51" s="58"/>
      <c r="J51" s="59"/>
      <c r="K51" s="266">
        <f t="shared" si="0"/>
        <v>0</v>
      </c>
      <c r="L51" s="267"/>
      <c r="M51" s="268"/>
      <c r="N51" s="270"/>
      <c r="O51" s="312"/>
      <c r="P51" s="313"/>
      <c r="Q51" s="301"/>
      <c r="R51" s="302"/>
      <c r="S51" s="302"/>
      <c r="T51" s="303"/>
      <c r="U51" s="291"/>
      <c r="V51" s="292"/>
      <c r="W51" s="292"/>
      <c r="X51" s="112"/>
    </row>
    <row r="52" spans="1:24" s="1" customFormat="1" ht="10.15" customHeight="1" x14ac:dyDescent="0.15">
      <c r="A52" s="262" t="s">
        <v>38</v>
      </c>
      <c r="B52" s="263"/>
      <c r="C52" s="263"/>
      <c r="D52" s="11"/>
      <c r="E52" s="11"/>
      <c r="F52" s="11"/>
      <c r="G52" s="11"/>
      <c r="H52" s="11"/>
      <c r="I52" s="11"/>
      <c r="J52" s="17"/>
      <c r="K52" s="283">
        <f>SUM(K46:M51)</f>
        <v>0</v>
      </c>
      <c r="L52" s="284"/>
      <c r="M52" s="285"/>
      <c r="N52" s="103" t="s">
        <v>74</v>
      </c>
      <c r="O52" s="310"/>
      <c r="P52" s="311"/>
      <c r="Q52" s="297"/>
      <c r="R52" s="298"/>
      <c r="S52" s="299"/>
      <c r="T52" s="300"/>
      <c r="U52" s="289"/>
      <c r="V52" s="290"/>
      <c r="W52" s="290"/>
      <c r="X52" s="111"/>
    </row>
    <row r="53" spans="1:24" s="1" customFormat="1" ht="11.45" customHeight="1" x14ac:dyDescent="0.15">
      <c r="A53" s="23"/>
      <c r="B53" s="24"/>
      <c r="C53" s="24"/>
      <c r="D53" s="7"/>
      <c r="E53" s="7"/>
      <c r="F53" s="7"/>
      <c r="G53" s="7"/>
      <c r="H53" s="7"/>
      <c r="I53" s="7"/>
      <c r="J53" s="19"/>
      <c r="K53" s="286"/>
      <c r="L53" s="287"/>
      <c r="M53" s="288"/>
      <c r="N53" s="110" t="s">
        <v>73</v>
      </c>
      <c r="O53" s="312"/>
      <c r="P53" s="313"/>
      <c r="Q53" s="301"/>
      <c r="R53" s="302"/>
      <c r="S53" s="302"/>
      <c r="T53" s="303"/>
      <c r="U53" s="291"/>
      <c r="V53" s="292"/>
      <c r="W53" s="292"/>
      <c r="X53" s="112"/>
    </row>
    <row r="54" spans="1:24" s="1" customFormat="1" ht="10.15" customHeight="1" x14ac:dyDescent="0.2">
      <c r="A54" s="18"/>
      <c r="B54" s="7"/>
      <c r="C54" s="7"/>
      <c r="D54" s="7"/>
      <c r="E54" s="7"/>
      <c r="F54" s="7"/>
      <c r="G54" s="7"/>
      <c r="H54" s="7"/>
      <c r="I54" s="7"/>
      <c r="J54" s="19"/>
      <c r="K54" s="283">
        <f>U54</f>
        <v>0</v>
      </c>
      <c r="L54" s="284"/>
      <c r="M54" s="285"/>
      <c r="N54" s="48" t="s">
        <v>75</v>
      </c>
      <c r="O54" s="304" t="s">
        <v>77</v>
      </c>
      <c r="P54" s="305"/>
      <c r="Q54" s="305"/>
      <c r="R54" s="305"/>
      <c r="S54" s="305"/>
      <c r="T54" s="306"/>
      <c r="U54" s="293">
        <f>SUM(U44:W53)</f>
        <v>0</v>
      </c>
      <c r="V54" s="294"/>
      <c r="W54" s="294"/>
      <c r="X54" s="65"/>
    </row>
    <row r="55" spans="1:24" s="1" customFormat="1" ht="12" customHeight="1" x14ac:dyDescent="0.2">
      <c r="A55" s="18"/>
      <c r="B55" s="7"/>
      <c r="C55" s="7"/>
      <c r="D55" s="7"/>
      <c r="E55" s="7"/>
      <c r="F55" s="7"/>
      <c r="G55" s="7"/>
      <c r="H55" s="7"/>
      <c r="I55" s="7"/>
      <c r="J55" s="26"/>
      <c r="K55" s="286"/>
      <c r="L55" s="287"/>
      <c r="M55" s="288"/>
      <c r="N55" s="49" t="s">
        <v>76</v>
      </c>
      <c r="O55" s="307"/>
      <c r="P55" s="308"/>
      <c r="Q55" s="308"/>
      <c r="R55" s="308"/>
      <c r="S55" s="308"/>
      <c r="T55" s="309"/>
      <c r="U55" s="295"/>
      <c r="V55" s="296"/>
      <c r="W55" s="296"/>
      <c r="X55" s="113"/>
    </row>
    <row r="56" spans="1:24" s="1" customFormat="1" ht="11.45" customHeight="1" x14ac:dyDescent="0.2">
      <c r="A56" s="13" t="s">
        <v>39</v>
      </c>
      <c r="B56" s="248" t="s">
        <v>40</v>
      </c>
      <c r="C56" s="248"/>
      <c r="D56" s="248"/>
      <c r="E56" s="248"/>
      <c r="F56" s="248"/>
      <c r="G56" s="248"/>
      <c r="H56" s="4"/>
      <c r="I56" s="4"/>
      <c r="J56" s="14"/>
      <c r="K56" s="250">
        <f>K52-K54</f>
        <v>0</v>
      </c>
      <c r="L56" s="251"/>
      <c r="M56" s="252"/>
      <c r="N56" s="256" t="s">
        <v>41</v>
      </c>
      <c r="O56" s="189" t="s">
        <v>51</v>
      </c>
      <c r="P56" s="190"/>
      <c r="Q56" s="190"/>
      <c r="R56" s="190"/>
      <c r="S56" s="190"/>
      <c r="T56" s="190"/>
      <c r="U56" s="4"/>
      <c r="V56" s="4"/>
      <c r="W56" s="4"/>
      <c r="X56" s="14"/>
    </row>
    <row r="57" spans="1:24" s="1" customFormat="1" ht="10.9" customHeight="1" thickBot="1" x14ac:dyDescent="0.2">
      <c r="A57" s="25"/>
      <c r="B57" s="249"/>
      <c r="C57" s="249"/>
      <c r="D57" s="249"/>
      <c r="E57" s="249"/>
      <c r="F57" s="249"/>
      <c r="G57" s="249"/>
      <c r="H57" s="21"/>
      <c r="I57" s="21"/>
      <c r="J57" s="22"/>
      <c r="K57" s="253"/>
      <c r="L57" s="254"/>
      <c r="M57" s="255"/>
      <c r="N57" s="257"/>
      <c r="O57" s="18"/>
      <c r="P57" s="7"/>
      <c r="Q57" s="7"/>
      <c r="R57" s="7"/>
      <c r="S57" s="7"/>
      <c r="T57" s="7"/>
      <c r="U57" s="7"/>
      <c r="V57" s="7"/>
      <c r="W57" s="7"/>
      <c r="X57" s="19"/>
    </row>
    <row r="58" spans="1:24" s="1" customFormat="1" ht="8.4499999999999993" customHeight="1" x14ac:dyDescent="0.15">
      <c r="A58" s="18" t="s">
        <v>42</v>
      </c>
      <c r="B58" s="7"/>
      <c r="C58" s="7"/>
      <c r="D58" s="7"/>
      <c r="E58" s="7"/>
      <c r="F58" s="7"/>
      <c r="G58" s="10"/>
      <c r="H58" s="9" t="s">
        <v>43</v>
      </c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19"/>
    </row>
    <row r="59" spans="1:24" s="1" customFormat="1" ht="28.5" customHeight="1" thickBot="1" x14ac:dyDescent="0.2">
      <c r="A59" s="20"/>
      <c r="B59" s="21"/>
      <c r="C59" s="21"/>
      <c r="D59" s="21"/>
      <c r="E59" s="21"/>
      <c r="F59" s="21"/>
      <c r="G59" s="29"/>
      <c r="H59" s="164"/>
      <c r="I59" s="165"/>
      <c r="J59" s="165"/>
      <c r="K59" s="165"/>
      <c r="L59" s="165"/>
      <c r="M59" s="165"/>
      <c r="N59" s="165"/>
      <c r="O59" s="20"/>
      <c r="P59" s="21"/>
      <c r="Q59" s="21"/>
      <c r="R59" s="21"/>
      <c r="S59" s="21"/>
      <c r="T59" s="21"/>
      <c r="U59" s="21"/>
      <c r="V59" s="21"/>
      <c r="W59" s="21"/>
      <c r="X59" s="22"/>
    </row>
    <row r="60" spans="1:24" s="1" customFormat="1" ht="9.6" customHeight="1" x14ac:dyDescent="0.15">
      <c r="A60" s="1" t="s">
        <v>78</v>
      </c>
      <c r="T60" s="32" t="s">
        <v>59</v>
      </c>
      <c r="W60" s="28"/>
      <c r="X60" s="28"/>
    </row>
    <row r="61" spans="1:24" s="1" customFormat="1" ht="8.4499999999999993" customHeight="1" x14ac:dyDescent="0.15">
      <c r="T61" s="1" t="s">
        <v>57</v>
      </c>
    </row>
    <row r="62" spans="1:24" s="1" customFormat="1" ht="7.9" customHeight="1" x14ac:dyDescent="0.15">
      <c r="T62" s="1" t="s">
        <v>58</v>
      </c>
    </row>
    <row r="63" spans="1:24" s="1" customFormat="1" ht="13.9" customHeight="1" x14ac:dyDescent="0.15"/>
    <row r="64" spans="1:24" s="1" customFormat="1" ht="13.9" customHeight="1" x14ac:dyDescent="0.15"/>
    <row r="65" s="1" customFormat="1" ht="13.9" customHeight="1" x14ac:dyDescent="0.15"/>
    <row r="66" s="1" customFormat="1" ht="13.9" customHeight="1" x14ac:dyDescent="0.15"/>
    <row r="67" s="1" customFormat="1" ht="13.9" customHeight="1" x14ac:dyDescent="0.15"/>
    <row r="68" s="1" customFormat="1" ht="13.9" customHeight="1" x14ac:dyDescent="0.15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</sheetData>
  <mergeCells count="168">
    <mergeCell ref="X25:X26"/>
    <mergeCell ref="U44:W45"/>
    <mergeCell ref="U46:W47"/>
    <mergeCell ref="U48:W49"/>
    <mergeCell ref="U50:W51"/>
    <mergeCell ref="U52:W53"/>
    <mergeCell ref="U54:W55"/>
    <mergeCell ref="Q48:T49"/>
    <mergeCell ref="K52:M53"/>
    <mergeCell ref="O54:T55"/>
    <mergeCell ref="O52:P53"/>
    <mergeCell ref="Q44:T45"/>
    <mergeCell ref="Q46:T47"/>
    <mergeCell ref="Q52:T53"/>
    <mergeCell ref="Q50:T51"/>
    <mergeCell ref="O44:P45"/>
    <mergeCell ref="O46:P47"/>
    <mergeCell ref="O48:P49"/>
    <mergeCell ref="O50:P51"/>
    <mergeCell ref="V37:W37"/>
    <mergeCell ref="S34:V34"/>
    <mergeCell ref="S35:V35"/>
    <mergeCell ref="W35:W36"/>
    <mergeCell ref="S24:T24"/>
    <mergeCell ref="S23:W23"/>
    <mergeCell ref="S38:V38"/>
    <mergeCell ref="O24:Q24"/>
    <mergeCell ref="M23:Q23"/>
    <mergeCell ref="M22:O22"/>
    <mergeCell ref="M21:O21"/>
    <mergeCell ref="O56:T56"/>
    <mergeCell ref="S39:W39"/>
    <mergeCell ref="S40:U40"/>
    <mergeCell ref="S41:W41"/>
    <mergeCell ref="M40:O40"/>
    <mergeCell ref="M41:Q41"/>
    <mergeCell ref="O42:W42"/>
    <mergeCell ref="M39:Q39"/>
    <mergeCell ref="B42:M43"/>
    <mergeCell ref="H44:J44"/>
    <mergeCell ref="K48:M48"/>
    <mergeCell ref="K49:M49"/>
    <mergeCell ref="K50:M50"/>
    <mergeCell ref="K51:M51"/>
    <mergeCell ref="K47:M47"/>
    <mergeCell ref="K54:M55"/>
    <mergeCell ref="U24:W24"/>
    <mergeCell ref="A11:K11"/>
    <mergeCell ref="D17:E17"/>
    <mergeCell ref="A16:E16"/>
    <mergeCell ref="A15:C15"/>
    <mergeCell ref="A17:C17"/>
    <mergeCell ref="M19:O19"/>
    <mergeCell ref="B56:G57"/>
    <mergeCell ref="K56:M57"/>
    <mergeCell ref="N56:N57"/>
    <mergeCell ref="K44:N45"/>
    <mergeCell ref="A52:C52"/>
    <mergeCell ref="C44:C45"/>
    <mergeCell ref="K46:M46"/>
    <mergeCell ref="N46:N51"/>
    <mergeCell ref="D44:G44"/>
    <mergeCell ref="M38:P38"/>
    <mergeCell ref="P22:Q22"/>
    <mergeCell ref="O43:P43"/>
    <mergeCell ref="F25:F26"/>
    <mergeCell ref="L25:L26"/>
    <mergeCell ref="A13:E13"/>
    <mergeCell ref="E35:E36"/>
    <mergeCell ref="A23:E23"/>
    <mergeCell ref="A24:B24"/>
    <mergeCell ref="O4:P4"/>
    <mergeCell ref="S4:T4"/>
    <mergeCell ref="V4:W4"/>
    <mergeCell ref="S15:U15"/>
    <mergeCell ref="V15:W15"/>
    <mergeCell ref="T20:V20"/>
    <mergeCell ref="M15:O15"/>
    <mergeCell ref="P15:Q15"/>
    <mergeCell ref="M16:Q16"/>
    <mergeCell ref="S16:W16"/>
    <mergeCell ref="M9:W9"/>
    <mergeCell ref="M11:W11"/>
    <mergeCell ref="M13:Q13"/>
    <mergeCell ref="S22:U22"/>
    <mergeCell ref="V22:W22"/>
    <mergeCell ref="S21:U21"/>
    <mergeCell ref="R25:R26"/>
    <mergeCell ref="D15:E15"/>
    <mergeCell ref="A40:C40"/>
    <mergeCell ref="A41:E41"/>
    <mergeCell ref="A37:C37"/>
    <mergeCell ref="D37:E37"/>
    <mergeCell ref="A38:C38"/>
    <mergeCell ref="A39:E39"/>
    <mergeCell ref="G39:K39"/>
    <mergeCell ref="G40:I40"/>
    <mergeCell ref="G41:K41"/>
    <mergeCell ref="G37:I37"/>
    <mergeCell ref="J37:K37"/>
    <mergeCell ref="G38:I38"/>
    <mergeCell ref="G23:K23"/>
    <mergeCell ref="I24:K24"/>
    <mergeCell ref="A34:D34"/>
    <mergeCell ref="A35:D35"/>
    <mergeCell ref="G15:I15"/>
    <mergeCell ref="J15:K15"/>
    <mergeCell ref="G16:K16"/>
    <mergeCell ref="G24:H24"/>
    <mergeCell ref="C24:E24"/>
    <mergeCell ref="G35:J35"/>
    <mergeCell ref="K35:K36"/>
    <mergeCell ref="H20:J20"/>
    <mergeCell ref="G34:J34"/>
    <mergeCell ref="G22:I22"/>
    <mergeCell ref="J22:K22"/>
    <mergeCell ref="G21:I21"/>
    <mergeCell ref="A22:C22"/>
    <mergeCell ref="A21:C21"/>
    <mergeCell ref="D22:E22"/>
    <mergeCell ref="A19:C19"/>
    <mergeCell ref="D18:E18"/>
    <mergeCell ref="B20:D20"/>
    <mergeCell ref="M35:P35"/>
    <mergeCell ref="Q35:Q36"/>
    <mergeCell ref="M24:N24"/>
    <mergeCell ref="A1:Q2"/>
    <mergeCell ref="Q5:T5"/>
    <mergeCell ref="A14:E14"/>
    <mergeCell ref="G14:K14"/>
    <mergeCell ref="M14:Q14"/>
    <mergeCell ref="A18:C18"/>
    <mergeCell ref="M18:O18"/>
    <mergeCell ref="A6:E6"/>
    <mergeCell ref="A4:E4"/>
    <mergeCell ref="T2:W2"/>
    <mergeCell ref="A7:K7"/>
    <mergeCell ref="M7:W7"/>
    <mergeCell ref="M6:N6"/>
    <mergeCell ref="G5:H5"/>
    <mergeCell ref="V5:W5"/>
    <mergeCell ref="V6:W6"/>
    <mergeCell ref="G6:J6"/>
    <mergeCell ref="A9:K9"/>
    <mergeCell ref="G13:K13"/>
    <mergeCell ref="S13:W13"/>
    <mergeCell ref="S14:W14"/>
    <mergeCell ref="H59:N59"/>
    <mergeCell ref="V18:W18"/>
    <mergeCell ref="S17:U17"/>
    <mergeCell ref="V17:W17"/>
    <mergeCell ref="G17:I17"/>
    <mergeCell ref="J17:K17"/>
    <mergeCell ref="M17:O17"/>
    <mergeCell ref="P17:Q17"/>
    <mergeCell ref="S18:U18"/>
    <mergeCell ref="G19:I19"/>
    <mergeCell ref="G18:I18"/>
    <mergeCell ref="S19:U19"/>
    <mergeCell ref="N20:P20"/>
    <mergeCell ref="J18:K18"/>
    <mergeCell ref="P18:Q18"/>
    <mergeCell ref="Q43:T43"/>
    <mergeCell ref="U43:W43"/>
    <mergeCell ref="M37:O37"/>
    <mergeCell ref="P37:Q37"/>
    <mergeCell ref="S37:U37"/>
    <mergeCell ref="M34:P34"/>
  </mergeCells>
  <phoneticPr fontId="0" type="noConversion"/>
  <printOptions horizontalCentered="1" verticalCentered="1"/>
  <pageMargins left="0.25" right="0.25" top="0.25" bottom="0.25" header="0.5" footer="0.5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workbookViewId="0">
      <selection activeCell="Q169" sqref="Q169"/>
    </sheetView>
  </sheetViews>
  <sheetFormatPr defaultRowHeight="12.75" x14ac:dyDescent="0.2"/>
  <sheetData>
    <row r="1" spans="1:18" x14ac:dyDescent="0.2">
      <c r="A1">
        <v>0.15</v>
      </c>
      <c r="B1">
        <v>0.25</v>
      </c>
      <c r="Q1">
        <v>0.15</v>
      </c>
      <c r="R1">
        <v>0.25</v>
      </c>
    </row>
    <row r="2" spans="1:18" x14ac:dyDescent="0.2">
      <c r="A2">
        <v>0.3</v>
      </c>
      <c r="B2">
        <v>0.5</v>
      </c>
      <c r="D2" s="69"/>
      <c r="Q2">
        <v>0.3</v>
      </c>
      <c r="R2">
        <v>0.5</v>
      </c>
    </row>
    <row r="3" spans="1:18" x14ac:dyDescent="0.2">
      <c r="A3">
        <v>0.45</v>
      </c>
      <c r="B3">
        <v>0.75</v>
      </c>
      <c r="F3" s="68">
        <f>E4/100</f>
        <v>0</v>
      </c>
      <c r="Q3">
        <v>0.45</v>
      </c>
      <c r="R3">
        <v>0.75</v>
      </c>
    </row>
    <row r="4" spans="1:18" x14ac:dyDescent="0.2">
      <c r="A4">
        <v>1</v>
      </c>
      <c r="B4">
        <v>1</v>
      </c>
      <c r="E4" s="68">
        <f>FTR!D27-FTR!C27</f>
        <v>0</v>
      </c>
      <c r="F4" s="69"/>
      <c r="H4" s="68">
        <f>FTR!J27-FTR!I27</f>
        <v>0</v>
      </c>
      <c r="I4" s="68">
        <f>H4/100</f>
        <v>0</v>
      </c>
      <c r="K4" s="68">
        <f>FTR!P27-FTR!O27</f>
        <v>0</v>
      </c>
      <c r="L4" s="68">
        <f>K4/100</f>
        <v>0</v>
      </c>
      <c r="N4" s="68">
        <f>FTR!V27-FTR!U27</f>
        <v>0</v>
      </c>
      <c r="O4" s="68">
        <f>N4/100</f>
        <v>0</v>
      </c>
      <c r="Q4">
        <v>0.55000000000000004</v>
      </c>
      <c r="R4">
        <v>0.25</v>
      </c>
    </row>
    <row r="5" spans="1:18" x14ac:dyDescent="0.2">
      <c r="A5">
        <v>1.1499999999999999</v>
      </c>
      <c r="B5">
        <v>1.25</v>
      </c>
      <c r="E5" s="68">
        <f>FTR!D28-FTR!C28</f>
        <v>0</v>
      </c>
      <c r="F5" s="68">
        <f>E5/100</f>
        <v>0</v>
      </c>
      <c r="H5" s="68">
        <f>FTR!J28-FTR!I28</f>
        <v>0</v>
      </c>
      <c r="I5" s="68">
        <f t="shared" ref="I5:I10" si="0">H5/100</f>
        <v>0</v>
      </c>
      <c r="K5" s="68">
        <f>FTR!P28-FTR!O28</f>
        <v>0</v>
      </c>
      <c r="L5" s="68">
        <f t="shared" ref="L5:L10" si="1">K5/100</f>
        <v>0</v>
      </c>
      <c r="N5" s="68">
        <f>FTR!V28-FTR!U28</f>
        <v>0</v>
      </c>
      <c r="O5" s="68">
        <f t="shared" ref="O5:O10" si="2">N5/100</f>
        <v>0</v>
      </c>
      <c r="Q5">
        <v>0.7</v>
      </c>
      <c r="R5">
        <v>0.5</v>
      </c>
    </row>
    <row r="6" spans="1:18" x14ac:dyDescent="0.2">
      <c r="A6">
        <v>1.3</v>
      </c>
      <c r="B6">
        <v>1.5</v>
      </c>
      <c r="E6" s="68">
        <f>FTR!D29-FTR!C29</f>
        <v>0</v>
      </c>
      <c r="F6" s="68">
        <f t="shared" ref="F6:F10" si="3">E6/100</f>
        <v>0</v>
      </c>
      <c r="H6" s="68">
        <f>FTR!J29-FTR!I29</f>
        <v>0</v>
      </c>
      <c r="I6" s="68">
        <f t="shared" si="0"/>
        <v>0</v>
      </c>
      <c r="K6" s="68">
        <f>FTR!P29-FTR!O29</f>
        <v>0</v>
      </c>
      <c r="L6" s="68">
        <f t="shared" si="1"/>
        <v>0</v>
      </c>
      <c r="N6" s="68">
        <f>FTR!V29-FTR!U29</f>
        <v>0</v>
      </c>
      <c r="O6" s="68">
        <f t="shared" si="2"/>
        <v>0</v>
      </c>
      <c r="Q6">
        <v>0.85</v>
      </c>
      <c r="R6">
        <v>0.75</v>
      </c>
    </row>
    <row r="7" spans="1:18" x14ac:dyDescent="0.2">
      <c r="A7" s="67">
        <v>1.7</v>
      </c>
      <c r="B7">
        <v>1.5</v>
      </c>
      <c r="E7" s="68">
        <f>FTR!D30-FTR!C30</f>
        <v>0</v>
      </c>
      <c r="F7" s="68">
        <f t="shared" si="3"/>
        <v>0</v>
      </c>
      <c r="H7" s="68">
        <f>FTR!J30-FTR!I30</f>
        <v>0</v>
      </c>
      <c r="I7" s="68">
        <f t="shared" si="0"/>
        <v>0</v>
      </c>
      <c r="K7" s="68">
        <f>FTR!P30-FTR!O30</f>
        <v>0</v>
      </c>
      <c r="L7" s="68">
        <f t="shared" si="1"/>
        <v>0</v>
      </c>
      <c r="N7" s="68">
        <f>FTR!V30-FTR!U30</f>
        <v>0</v>
      </c>
      <c r="O7" s="68">
        <f t="shared" si="2"/>
        <v>0</v>
      </c>
      <c r="Q7">
        <v>1</v>
      </c>
      <c r="R7">
        <v>1</v>
      </c>
    </row>
    <row r="8" spans="1:18" x14ac:dyDescent="0.2">
      <c r="A8">
        <v>1.45</v>
      </c>
      <c r="B8">
        <v>1.75</v>
      </c>
      <c r="E8" s="68">
        <f>FTR!D31-FTR!C31</f>
        <v>0</v>
      </c>
      <c r="F8" s="68">
        <f t="shared" si="3"/>
        <v>0</v>
      </c>
      <c r="H8" s="68">
        <f>FTR!J31-FTR!I31</f>
        <v>0</v>
      </c>
      <c r="I8" s="68">
        <f t="shared" si="0"/>
        <v>0</v>
      </c>
      <c r="K8" s="68">
        <f>FTR!P31-FTR!O31</f>
        <v>0</v>
      </c>
      <c r="L8" s="68">
        <f t="shared" si="1"/>
        <v>0</v>
      </c>
      <c r="N8" s="68">
        <f>FTR!V31-FTR!U31</f>
        <v>0</v>
      </c>
      <c r="O8" s="68">
        <f t="shared" si="2"/>
        <v>0</v>
      </c>
      <c r="Q8">
        <v>1.1499999999999999</v>
      </c>
      <c r="R8">
        <f t="shared" ref="R8:R15" si="4">R1+1</f>
        <v>1.25</v>
      </c>
    </row>
    <row r="9" spans="1:18" x14ac:dyDescent="0.2">
      <c r="A9">
        <v>2</v>
      </c>
      <c r="B9">
        <v>2</v>
      </c>
      <c r="E9" s="68">
        <f>FTR!D32-FTR!C32</f>
        <v>0</v>
      </c>
      <c r="F9" s="68">
        <f t="shared" si="3"/>
        <v>0</v>
      </c>
      <c r="H9" s="68">
        <f>FTR!J32-FTR!I32</f>
        <v>0</v>
      </c>
      <c r="I9" s="68">
        <f t="shared" si="0"/>
        <v>0</v>
      </c>
      <c r="K9" s="68">
        <f>FTR!P32-FTR!O32</f>
        <v>0</v>
      </c>
      <c r="L9" s="68">
        <f t="shared" si="1"/>
        <v>0</v>
      </c>
      <c r="N9" s="68">
        <f>FTR!V32-FTR!U32</f>
        <v>0</v>
      </c>
      <c r="O9" s="68">
        <f t="shared" si="2"/>
        <v>0</v>
      </c>
      <c r="Q9">
        <v>1.3</v>
      </c>
      <c r="R9">
        <f t="shared" si="4"/>
        <v>1.5</v>
      </c>
    </row>
    <row r="10" spans="1:18" x14ac:dyDescent="0.2">
      <c r="A10">
        <v>2.15</v>
      </c>
      <c r="B10">
        <v>2.25</v>
      </c>
      <c r="E10" s="68">
        <f>FTR!D33-FTR!C33</f>
        <v>0</v>
      </c>
      <c r="F10" s="68">
        <f t="shared" si="3"/>
        <v>0</v>
      </c>
      <c r="H10" s="68">
        <f>FTR!J33-FTR!I33</f>
        <v>0</v>
      </c>
      <c r="I10" s="68">
        <f t="shared" si="0"/>
        <v>0</v>
      </c>
      <c r="K10" s="68">
        <f>FTR!P33-FTR!O33</f>
        <v>0</v>
      </c>
      <c r="L10" s="68">
        <f t="shared" si="1"/>
        <v>0</v>
      </c>
      <c r="N10" s="68">
        <f>FTR!V33-FTR!U33</f>
        <v>0</v>
      </c>
      <c r="O10" s="68">
        <f t="shared" si="2"/>
        <v>0</v>
      </c>
      <c r="Q10">
        <v>1.45</v>
      </c>
      <c r="R10">
        <f t="shared" si="4"/>
        <v>1.75</v>
      </c>
    </row>
    <row r="11" spans="1:18" x14ac:dyDescent="0.2">
      <c r="A11">
        <v>2.2999999999999998</v>
      </c>
      <c r="B11">
        <v>2.5</v>
      </c>
      <c r="E11" s="68"/>
      <c r="Q11">
        <v>1.55</v>
      </c>
      <c r="R11">
        <f t="shared" si="4"/>
        <v>1.25</v>
      </c>
    </row>
    <row r="12" spans="1:18" x14ac:dyDescent="0.2">
      <c r="A12">
        <v>2.4500000000000002</v>
      </c>
      <c r="B12">
        <v>2.75</v>
      </c>
      <c r="Q12">
        <v>1.7</v>
      </c>
      <c r="R12">
        <f t="shared" si="4"/>
        <v>1.5</v>
      </c>
    </row>
    <row r="13" spans="1:18" x14ac:dyDescent="0.2">
      <c r="A13">
        <v>3</v>
      </c>
      <c r="B13">
        <v>3</v>
      </c>
      <c r="Q13">
        <v>1.85</v>
      </c>
      <c r="R13">
        <f t="shared" si="4"/>
        <v>1.75</v>
      </c>
    </row>
    <row r="14" spans="1:18" x14ac:dyDescent="0.2">
      <c r="A14" s="67">
        <v>3.15</v>
      </c>
      <c r="B14">
        <v>3.25</v>
      </c>
      <c r="E14" s="69"/>
      <c r="F14" s="69"/>
      <c r="Q14">
        <v>2</v>
      </c>
      <c r="R14">
        <f t="shared" si="4"/>
        <v>2</v>
      </c>
    </row>
    <row r="15" spans="1:18" x14ac:dyDescent="0.2">
      <c r="A15" s="67">
        <v>3.3</v>
      </c>
      <c r="B15">
        <v>3.5</v>
      </c>
      <c r="E15" s="69"/>
      <c r="F15" s="68"/>
      <c r="Q15">
        <v>2.15</v>
      </c>
      <c r="R15">
        <f t="shared" si="4"/>
        <v>2.25</v>
      </c>
    </row>
    <row r="16" spans="1:18" x14ac:dyDescent="0.2">
      <c r="A16" s="67">
        <v>3.45</v>
      </c>
      <c r="B16">
        <v>3.75</v>
      </c>
      <c r="E16" s="69"/>
      <c r="F16" s="68"/>
      <c r="Q16">
        <v>2.2999999999999998</v>
      </c>
      <c r="R16">
        <f t="shared" ref="R16:R21" si="5">R9+1</f>
        <v>2.5</v>
      </c>
    </row>
    <row r="17" spans="1:18" x14ac:dyDescent="0.2">
      <c r="A17" s="67">
        <v>4</v>
      </c>
      <c r="B17">
        <v>4</v>
      </c>
      <c r="E17" s="69"/>
      <c r="F17" s="68"/>
      <c r="Q17">
        <v>2.4500000000000002</v>
      </c>
      <c r="R17">
        <f t="shared" si="5"/>
        <v>2.75</v>
      </c>
    </row>
    <row r="18" spans="1:18" x14ac:dyDescent="0.2">
      <c r="A18" s="67">
        <v>4.1500000000000004</v>
      </c>
      <c r="B18">
        <v>4.25</v>
      </c>
      <c r="E18" s="69"/>
      <c r="F18" s="68"/>
      <c r="Q18">
        <v>2.5499999999999998</v>
      </c>
      <c r="R18">
        <f t="shared" si="5"/>
        <v>2.25</v>
      </c>
    </row>
    <row r="19" spans="1:18" x14ac:dyDescent="0.2">
      <c r="A19" s="67">
        <v>4.3</v>
      </c>
      <c r="B19">
        <v>4.5</v>
      </c>
      <c r="E19" s="69"/>
      <c r="F19" s="68"/>
      <c r="Q19">
        <v>2.7</v>
      </c>
      <c r="R19">
        <f t="shared" si="5"/>
        <v>2.5</v>
      </c>
    </row>
    <row r="20" spans="1:18" x14ac:dyDescent="0.2">
      <c r="A20" s="67">
        <v>4.45</v>
      </c>
      <c r="B20">
        <v>4.75</v>
      </c>
      <c r="E20" s="69"/>
      <c r="F20" s="68"/>
      <c r="Q20">
        <v>2.85</v>
      </c>
      <c r="R20">
        <f t="shared" si="5"/>
        <v>2.75</v>
      </c>
    </row>
    <row r="21" spans="1:18" x14ac:dyDescent="0.2">
      <c r="A21" s="67">
        <v>5</v>
      </c>
      <c r="B21">
        <v>5</v>
      </c>
      <c r="Q21">
        <v>3</v>
      </c>
      <c r="R21">
        <f t="shared" si="5"/>
        <v>3</v>
      </c>
    </row>
    <row r="22" spans="1:18" x14ac:dyDescent="0.2">
      <c r="A22" s="67">
        <v>5.15</v>
      </c>
      <c r="B22">
        <v>5.25</v>
      </c>
      <c r="Q22">
        <v>3.15</v>
      </c>
      <c r="R22">
        <f>R15+1</f>
        <v>3.25</v>
      </c>
    </row>
    <row r="23" spans="1:18" x14ac:dyDescent="0.2">
      <c r="A23" s="67">
        <v>5.3</v>
      </c>
      <c r="B23">
        <v>5.5</v>
      </c>
      <c r="Q23">
        <v>3.3</v>
      </c>
      <c r="R23">
        <f>R16+1</f>
        <v>3.5</v>
      </c>
    </row>
    <row r="24" spans="1:18" x14ac:dyDescent="0.2">
      <c r="A24" s="67">
        <v>5.45</v>
      </c>
      <c r="B24">
        <v>5.75</v>
      </c>
      <c r="Q24">
        <v>3.45</v>
      </c>
      <c r="R24">
        <f t="shared" ref="R24:R87" si="6">R17+1</f>
        <v>3.75</v>
      </c>
    </row>
    <row r="25" spans="1:18" x14ac:dyDescent="0.2">
      <c r="A25" s="67">
        <v>6</v>
      </c>
      <c r="B25">
        <v>6</v>
      </c>
      <c r="H25" s="153"/>
      <c r="I25" s="153"/>
      <c r="J25" s="154"/>
      <c r="K25" s="155"/>
      <c r="Q25">
        <v>3.55</v>
      </c>
      <c r="R25">
        <f t="shared" si="6"/>
        <v>3.25</v>
      </c>
    </row>
    <row r="26" spans="1:18" x14ac:dyDescent="0.2">
      <c r="A26" s="67">
        <v>6.15</v>
      </c>
      <c r="B26">
        <v>6.25</v>
      </c>
      <c r="H26" s="155"/>
      <c r="I26" s="155"/>
      <c r="J26" s="155"/>
      <c r="K26" s="155"/>
      <c r="Q26">
        <v>3.7</v>
      </c>
      <c r="R26">
        <f t="shared" si="6"/>
        <v>3.5</v>
      </c>
    </row>
    <row r="27" spans="1:18" x14ac:dyDescent="0.2">
      <c r="A27" s="67">
        <v>6.3</v>
      </c>
      <c r="B27">
        <v>6.5</v>
      </c>
      <c r="H27" s="155"/>
      <c r="I27" s="155"/>
      <c r="J27" s="155"/>
      <c r="K27" s="155"/>
      <c r="Q27">
        <v>3.85</v>
      </c>
      <c r="R27">
        <f t="shared" si="6"/>
        <v>3.75</v>
      </c>
    </row>
    <row r="28" spans="1:18" x14ac:dyDescent="0.2">
      <c r="A28" s="67">
        <v>6.45</v>
      </c>
      <c r="B28">
        <v>6.75</v>
      </c>
      <c r="H28" s="155"/>
      <c r="I28" s="155"/>
      <c r="J28" s="155"/>
      <c r="K28" s="155"/>
      <c r="Q28">
        <v>4</v>
      </c>
      <c r="R28">
        <f t="shared" si="6"/>
        <v>4</v>
      </c>
    </row>
    <row r="29" spans="1:18" x14ac:dyDescent="0.2">
      <c r="A29" s="67">
        <v>7</v>
      </c>
      <c r="B29">
        <v>7</v>
      </c>
      <c r="Q29">
        <v>4.1500000000000004</v>
      </c>
      <c r="R29">
        <f t="shared" si="6"/>
        <v>4.25</v>
      </c>
    </row>
    <row r="30" spans="1:18" x14ac:dyDescent="0.2">
      <c r="A30" s="67">
        <v>7.15</v>
      </c>
      <c r="B30">
        <v>7.25</v>
      </c>
      <c r="Q30">
        <v>4.3</v>
      </c>
      <c r="R30">
        <f t="shared" si="6"/>
        <v>4.5</v>
      </c>
    </row>
    <row r="31" spans="1:18" x14ac:dyDescent="0.2">
      <c r="A31" s="67">
        <v>7.3</v>
      </c>
      <c r="B31">
        <v>7.5</v>
      </c>
      <c r="Q31">
        <v>4.45</v>
      </c>
      <c r="R31">
        <f t="shared" si="6"/>
        <v>4.75</v>
      </c>
    </row>
    <row r="32" spans="1:18" x14ac:dyDescent="0.2">
      <c r="A32" s="67">
        <v>7.45</v>
      </c>
      <c r="B32">
        <v>7.75</v>
      </c>
      <c r="Q32">
        <v>4.55</v>
      </c>
      <c r="R32">
        <f t="shared" si="6"/>
        <v>4.25</v>
      </c>
    </row>
    <row r="33" spans="1:18" x14ac:dyDescent="0.2">
      <c r="A33" s="67">
        <v>8</v>
      </c>
      <c r="B33">
        <v>8</v>
      </c>
      <c r="Q33">
        <v>4.7</v>
      </c>
      <c r="R33">
        <f t="shared" si="6"/>
        <v>4.5</v>
      </c>
    </row>
    <row r="34" spans="1:18" x14ac:dyDescent="0.2">
      <c r="A34" s="67">
        <v>8.15</v>
      </c>
      <c r="B34">
        <v>8.25</v>
      </c>
      <c r="Q34">
        <v>4.8499999999999996</v>
      </c>
      <c r="R34">
        <f t="shared" si="6"/>
        <v>4.75</v>
      </c>
    </row>
    <row r="35" spans="1:18" x14ac:dyDescent="0.2">
      <c r="A35" s="67">
        <v>8.3000000000000007</v>
      </c>
      <c r="B35">
        <v>8.5</v>
      </c>
      <c r="Q35">
        <v>5</v>
      </c>
      <c r="R35">
        <f t="shared" si="6"/>
        <v>5</v>
      </c>
    </row>
    <row r="36" spans="1:18" x14ac:dyDescent="0.2">
      <c r="A36" s="67">
        <v>8.4499999999999993</v>
      </c>
      <c r="B36">
        <v>8.75</v>
      </c>
      <c r="Q36">
        <v>5.15</v>
      </c>
      <c r="R36">
        <f t="shared" si="6"/>
        <v>5.25</v>
      </c>
    </row>
    <row r="37" spans="1:18" x14ac:dyDescent="0.2">
      <c r="A37" s="67">
        <v>9</v>
      </c>
      <c r="B37">
        <v>9</v>
      </c>
      <c r="Q37">
        <v>5.3</v>
      </c>
      <c r="R37">
        <f t="shared" si="6"/>
        <v>5.5</v>
      </c>
    </row>
    <row r="38" spans="1:18" x14ac:dyDescent="0.2">
      <c r="A38" s="67">
        <v>9.15</v>
      </c>
      <c r="B38">
        <v>9.25</v>
      </c>
      <c r="Q38">
        <v>5.45</v>
      </c>
      <c r="R38">
        <f t="shared" si="6"/>
        <v>5.75</v>
      </c>
    </row>
    <row r="39" spans="1:18" x14ac:dyDescent="0.2">
      <c r="A39" s="67">
        <v>9.3000000000000007</v>
      </c>
      <c r="B39">
        <v>9.5</v>
      </c>
      <c r="Q39">
        <v>5.55</v>
      </c>
      <c r="R39">
        <f t="shared" si="6"/>
        <v>5.25</v>
      </c>
    </row>
    <row r="40" spans="1:18" x14ac:dyDescent="0.2">
      <c r="A40" s="67">
        <v>9.4499999999999993</v>
      </c>
      <c r="B40">
        <v>9.75</v>
      </c>
      <c r="Q40">
        <v>5.7</v>
      </c>
      <c r="R40">
        <f t="shared" si="6"/>
        <v>5.5</v>
      </c>
    </row>
    <row r="41" spans="1:18" x14ac:dyDescent="0.2">
      <c r="A41" s="67">
        <v>10</v>
      </c>
      <c r="B41">
        <v>10</v>
      </c>
      <c r="Q41">
        <v>5.85</v>
      </c>
      <c r="R41">
        <f t="shared" si="6"/>
        <v>5.75</v>
      </c>
    </row>
    <row r="42" spans="1:18" x14ac:dyDescent="0.2">
      <c r="A42" s="67">
        <v>10.15</v>
      </c>
      <c r="B42">
        <v>10.25</v>
      </c>
      <c r="Q42">
        <v>6</v>
      </c>
      <c r="R42">
        <f t="shared" si="6"/>
        <v>6</v>
      </c>
    </row>
    <row r="43" spans="1:18" x14ac:dyDescent="0.2">
      <c r="A43" s="67">
        <v>10.3</v>
      </c>
      <c r="B43">
        <v>10.5</v>
      </c>
      <c r="Q43">
        <v>6.15</v>
      </c>
      <c r="R43">
        <f t="shared" si="6"/>
        <v>6.25</v>
      </c>
    </row>
    <row r="44" spans="1:18" x14ac:dyDescent="0.2">
      <c r="A44" s="67">
        <v>10.45</v>
      </c>
      <c r="B44">
        <v>10.75</v>
      </c>
      <c r="Q44">
        <v>6.3</v>
      </c>
      <c r="R44">
        <f t="shared" si="6"/>
        <v>6.5</v>
      </c>
    </row>
    <row r="45" spans="1:18" x14ac:dyDescent="0.2">
      <c r="A45" s="67">
        <v>11</v>
      </c>
      <c r="B45">
        <v>11</v>
      </c>
      <c r="Q45">
        <v>6.45</v>
      </c>
      <c r="R45">
        <f t="shared" si="6"/>
        <v>6.75</v>
      </c>
    </row>
    <row r="46" spans="1:18" x14ac:dyDescent="0.2">
      <c r="A46" s="67">
        <v>11.15</v>
      </c>
      <c r="B46">
        <v>11.25</v>
      </c>
      <c r="Q46">
        <v>6.55</v>
      </c>
      <c r="R46">
        <f t="shared" si="6"/>
        <v>6.25</v>
      </c>
    </row>
    <row r="47" spans="1:18" x14ac:dyDescent="0.2">
      <c r="A47" s="67">
        <v>11.3</v>
      </c>
      <c r="B47">
        <v>11.5</v>
      </c>
      <c r="Q47">
        <v>6.7</v>
      </c>
      <c r="R47">
        <f t="shared" si="6"/>
        <v>6.5</v>
      </c>
    </row>
    <row r="48" spans="1:18" x14ac:dyDescent="0.2">
      <c r="A48" s="67">
        <v>11.45</v>
      </c>
      <c r="B48">
        <v>11.75</v>
      </c>
      <c r="Q48">
        <v>6.85</v>
      </c>
      <c r="R48">
        <f t="shared" si="6"/>
        <v>6.75</v>
      </c>
    </row>
    <row r="49" spans="1:18" x14ac:dyDescent="0.2">
      <c r="A49" s="67">
        <v>12</v>
      </c>
      <c r="B49">
        <v>12</v>
      </c>
      <c r="Q49">
        <v>7</v>
      </c>
      <c r="R49">
        <f t="shared" si="6"/>
        <v>7</v>
      </c>
    </row>
    <row r="50" spans="1:18" x14ac:dyDescent="0.2">
      <c r="A50" s="67">
        <v>12.15</v>
      </c>
      <c r="B50">
        <v>12.25</v>
      </c>
      <c r="Q50">
        <v>7.15</v>
      </c>
      <c r="R50">
        <f t="shared" si="6"/>
        <v>7.25</v>
      </c>
    </row>
    <row r="51" spans="1:18" x14ac:dyDescent="0.2">
      <c r="A51" s="67">
        <v>12.3</v>
      </c>
      <c r="B51">
        <v>12.5</v>
      </c>
      <c r="Q51">
        <v>7.3</v>
      </c>
      <c r="R51">
        <f t="shared" si="6"/>
        <v>7.5</v>
      </c>
    </row>
    <row r="52" spans="1:18" x14ac:dyDescent="0.2">
      <c r="A52" s="67">
        <v>12.45</v>
      </c>
      <c r="B52">
        <v>12.75</v>
      </c>
      <c r="Q52">
        <v>7.45</v>
      </c>
      <c r="R52">
        <f t="shared" si="6"/>
        <v>7.75</v>
      </c>
    </row>
    <row r="53" spans="1:18" x14ac:dyDescent="0.2">
      <c r="A53" s="67">
        <v>13</v>
      </c>
      <c r="B53">
        <v>13</v>
      </c>
      <c r="Q53">
        <v>7.55</v>
      </c>
      <c r="R53">
        <f t="shared" si="6"/>
        <v>7.25</v>
      </c>
    </row>
    <row r="54" spans="1:18" x14ac:dyDescent="0.2">
      <c r="A54" s="67">
        <v>13.15</v>
      </c>
      <c r="B54">
        <v>13.25</v>
      </c>
      <c r="Q54">
        <v>7.7</v>
      </c>
      <c r="R54">
        <f t="shared" si="6"/>
        <v>7.5</v>
      </c>
    </row>
    <row r="55" spans="1:18" x14ac:dyDescent="0.2">
      <c r="A55" s="67">
        <v>13.3</v>
      </c>
      <c r="B55">
        <v>13.5</v>
      </c>
      <c r="Q55">
        <v>7.85</v>
      </c>
      <c r="R55">
        <f t="shared" si="6"/>
        <v>7.75</v>
      </c>
    </row>
    <row r="56" spans="1:18" x14ac:dyDescent="0.2">
      <c r="A56" s="67">
        <v>13.45</v>
      </c>
      <c r="B56">
        <v>13.75</v>
      </c>
      <c r="Q56">
        <v>8</v>
      </c>
      <c r="R56">
        <f t="shared" si="6"/>
        <v>8</v>
      </c>
    </row>
    <row r="57" spans="1:18" x14ac:dyDescent="0.2">
      <c r="A57" s="67">
        <v>14</v>
      </c>
      <c r="B57">
        <v>14</v>
      </c>
      <c r="Q57">
        <v>8.15</v>
      </c>
      <c r="R57">
        <f t="shared" si="6"/>
        <v>8.25</v>
      </c>
    </row>
    <row r="58" spans="1:18" x14ac:dyDescent="0.2">
      <c r="A58" s="67">
        <v>14.15</v>
      </c>
      <c r="B58">
        <v>14.25</v>
      </c>
      <c r="Q58">
        <v>8.3000000000000007</v>
      </c>
      <c r="R58">
        <f t="shared" si="6"/>
        <v>8.5</v>
      </c>
    </row>
    <row r="59" spans="1:18" x14ac:dyDescent="0.2">
      <c r="A59" s="67">
        <v>14.3</v>
      </c>
      <c r="B59">
        <v>14.5</v>
      </c>
      <c r="Q59">
        <v>8.4499999999999993</v>
      </c>
      <c r="R59">
        <f t="shared" si="6"/>
        <v>8.75</v>
      </c>
    </row>
    <row r="60" spans="1:18" x14ac:dyDescent="0.2">
      <c r="A60" s="67">
        <v>14.45</v>
      </c>
      <c r="B60">
        <v>14.75</v>
      </c>
      <c r="Q60">
        <v>8.5500000000000007</v>
      </c>
      <c r="R60">
        <f t="shared" si="6"/>
        <v>8.25</v>
      </c>
    </row>
    <row r="61" spans="1:18" x14ac:dyDescent="0.2">
      <c r="A61" s="67">
        <v>15</v>
      </c>
      <c r="B61">
        <v>15</v>
      </c>
      <c r="Q61">
        <v>8.6999999999999993</v>
      </c>
      <c r="R61">
        <f t="shared" si="6"/>
        <v>8.5</v>
      </c>
    </row>
    <row r="62" spans="1:18" x14ac:dyDescent="0.2">
      <c r="A62" s="67">
        <v>15.15</v>
      </c>
      <c r="B62">
        <v>15.25</v>
      </c>
      <c r="Q62">
        <v>8.85</v>
      </c>
      <c r="R62">
        <f t="shared" si="6"/>
        <v>8.75</v>
      </c>
    </row>
    <row r="63" spans="1:18" x14ac:dyDescent="0.2">
      <c r="A63" s="67">
        <v>15.3</v>
      </c>
      <c r="B63">
        <v>15.5</v>
      </c>
      <c r="Q63">
        <v>9</v>
      </c>
      <c r="R63">
        <f t="shared" si="6"/>
        <v>9</v>
      </c>
    </row>
    <row r="64" spans="1:18" x14ac:dyDescent="0.2">
      <c r="A64" s="67">
        <v>15.45</v>
      </c>
      <c r="B64">
        <v>15.75</v>
      </c>
      <c r="Q64">
        <v>9.15</v>
      </c>
      <c r="R64">
        <f t="shared" si="6"/>
        <v>9.25</v>
      </c>
    </row>
    <row r="65" spans="1:18" x14ac:dyDescent="0.2">
      <c r="A65" s="67">
        <v>16</v>
      </c>
      <c r="B65">
        <v>16</v>
      </c>
      <c r="Q65">
        <v>9.3000000000000007</v>
      </c>
      <c r="R65">
        <f t="shared" si="6"/>
        <v>9.5</v>
      </c>
    </row>
    <row r="66" spans="1:18" x14ac:dyDescent="0.2">
      <c r="A66" s="67">
        <v>16.149999999999999</v>
      </c>
      <c r="B66">
        <v>16.25</v>
      </c>
      <c r="Q66">
        <v>9.4499999999999993</v>
      </c>
      <c r="R66">
        <f t="shared" si="6"/>
        <v>9.75</v>
      </c>
    </row>
    <row r="67" spans="1:18" x14ac:dyDescent="0.2">
      <c r="A67" s="67">
        <v>16.3</v>
      </c>
      <c r="B67">
        <v>16.5</v>
      </c>
      <c r="Q67">
        <v>9.5500000000000007</v>
      </c>
      <c r="R67">
        <f t="shared" si="6"/>
        <v>9.25</v>
      </c>
    </row>
    <row r="68" spans="1:18" x14ac:dyDescent="0.2">
      <c r="A68" s="67">
        <v>16.45</v>
      </c>
      <c r="B68">
        <v>16.75</v>
      </c>
      <c r="Q68">
        <v>9.6999999999999993</v>
      </c>
      <c r="R68">
        <f t="shared" si="6"/>
        <v>9.5</v>
      </c>
    </row>
    <row r="69" spans="1:18" x14ac:dyDescent="0.2">
      <c r="A69" s="67">
        <v>17</v>
      </c>
      <c r="B69">
        <v>17</v>
      </c>
      <c r="Q69">
        <v>9.85</v>
      </c>
      <c r="R69">
        <f t="shared" si="6"/>
        <v>9.75</v>
      </c>
    </row>
    <row r="70" spans="1:18" x14ac:dyDescent="0.2">
      <c r="A70" s="67">
        <v>17.149999999999999</v>
      </c>
      <c r="B70">
        <v>17.25</v>
      </c>
      <c r="Q70">
        <v>10</v>
      </c>
      <c r="R70">
        <v>10</v>
      </c>
    </row>
    <row r="71" spans="1:18" x14ac:dyDescent="0.2">
      <c r="A71" s="67">
        <v>17.3</v>
      </c>
      <c r="B71">
        <v>17.5</v>
      </c>
      <c r="Q71">
        <v>10.15</v>
      </c>
      <c r="R71">
        <f t="shared" si="6"/>
        <v>10.25</v>
      </c>
    </row>
    <row r="72" spans="1:18" x14ac:dyDescent="0.2">
      <c r="A72" s="67">
        <v>17.45</v>
      </c>
      <c r="B72">
        <v>17.75</v>
      </c>
      <c r="Q72">
        <v>10.3</v>
      </c>
      <c r="R72">
        <f t="shared" si="6"/>
        <v>10.5</v>
      </c>
    </row>
    <row r="73" spans="1:18" x14ac:dyDescent="0.2">
      <c r="A73" s="67">
        <v>18</v>
      </c>
      <c r="B73">
        <v>18</v>
      </c>
      <c r="Q73">
        <v>10.45</v>
      </c>
      <c r="R73">
        <f t="shared" si="6"/>
        <v>10.75</v>
      </c>
    </row>
    <row r="74" spans="1:18" x14ac:dyDescent="0.2">
      <c r="A74" s="67">
        <v>18.149999999999999</v>
      </c>
      <c r="B74">
        <v>18.25</v>
      </c>
      <c r="Q74">
        <v>10.55</v>
      </c>
      <c r="R74">
        <f t="shared" si="6"/>
        <v>10.25</v>
      </c>
    </row>
    <row r="75" spans="1:18" x14ac:dyDescent="0.2">
      <c r="A75" s="67">
        <v>18.3</v>
      </c>
      <c r="B75">
        <v>18.5</v>
      </c>
      <c r="Q75">
        <v>10.7</v>
      </c>
      <c r="R75">
        <f t="shared" si="6"/>
        <v>10.5</v>
      </c>
    </row>
    <row r="76" spans="1:18" x14ac:dyDescent="0.2">
      <c r="A76" s="67">
        <v>18.45</v>
      </c>
      <c r="B76">
        <v>18.75</v>
      </c>
      <c r="Q76">
        <v>10.85</v>
      </c>
      <c r="R76">
        <f t="shared" si="6"/>
        <v>10.75</v>
      </c>
    </row>
    <row r="77" spans="1:18" x14ac:dyDescent="0.2">
      <c r="A77" s="67">
        <v>19</v>
      </c>
      <c r="B77">
        <v>19</v>
      </c>
      <c r="Q77">
        <v>11</v>
      </c>
      <c r="R77">
        <f t="shared" si="6"/>
        <v>11</v>
      </c>
    </row>
    <row r="78" spans="1:18" x14ac:dyDescent="0.2">
      <c r="A78" s="67">
        <v>19.149999999999999</v>
      </c>
      <c r="B78">
        <v>19.25</v>
      </c>
      <c r="Q78">
        <v>11.15</v>
      </c>
      <c r="R78">
        <f t="shared" si="6"/>
        <v>11.25</v>
      </c>
    </row>
    <row r="79" spans="1:18" x14ac:dyDescent="0.2">
      <c r="A79" s="67">
        <v>19.3</v>
      </c>
      <c r="B79">
        <v>19.5</v>
      </c>
      <c r="Q79">
        <v>11.3</v>
      </c>
      <c r="R79">
        <f t="shared" si="6"/>
        <v>11.5</v>
      </c>
    </row>
    <row r="80" spans="1:18" x14ac:dyDescent="0.2">
      <c r="A80" s="67">
        <v>19.45</v>
      </c>
      <c r="B80">
        <v>19.75</v>
      </c>
      <c r="Q80">
        <v>11.45</v>
      </c>
      <c r="R80">
        <f t="shared" si="6"/>
        <v>11.75</v>
      </c>
    </row>
    <row r="81" spans="1:18" x14ac:dyDescent="0.2">
      <c r="A81" s="67">
        <v>20</v>
      </c>
      <c r="B81">
        <v>20</v>
      </c>
      <c r="Q81">
        <v>11.55</v>
      </c>
      <c r="R81">
        <f t="shared" si="6"/>
        <v>11.25</v>
      </c>
    </row>
    <row r="82" spans="1:18" x14ac:dyDescent="0.2">
      <c r="A82" s="67">
        <v>20.149999999999999</v>
      </c>
      <c r="B82">
        <v>20.25</v>
      </c>
      <c r="Q82">
        <v>11.7</v>
      </c>
      <c r="R82">
        <f t="shared" si="6"/>
        <v>11.5</v>
      </c>
    </row>
    <row r="83" spans="1:18" x14ac:dyDescent="0.2">
      <c r="A83" s="67">
        <v>20.3</v>
      </c>
      <c r="B83">
        <v>20.5</v>
      </c>
      <c r="Q83">
        <v>11.85</v>
      </c>
      <c r="R83">
        <f t="shared" si="6"/>
        <v>11.75</v>
      </c>
    </row>
    <row r="84" spans="1:18" x14ac:dyDescent="0.2">
      <c r="A84" s="67">
        <v>20.45</v>
      </c>
      <c r="B84">
        <v>20.75</v>
      </c>
      <c r="Q84">
        <v>12</v>
      </c>
      <c r="R84">
        <f t="shared" si="6"/>
        <v>12</v>
      </c>
    </row>
    <row r="85" spans="1:18" x14ac:dyDescent="0.2">
      <c r="A85" s="67">
        <v>21</v>
      </c>
      <c r="B85">
        <v>21</v>
      </c>
      <c r="Q85">
        <v>12.15</v>
      </c>
      <c r="R85">
        <f t="shared" si="6"/>
        <v>12.25</v>
      </c>
    </row>
    <row r="86" spans="1:18" x14ac:dyDescent="0.2">
      <c r="A86" s="67">
        <v>21.15</v>
      </c>
      <c r="B86">
        <v>21.25</v>
      </c>
      <c r="Q86">
        <v>12.3</v>
      </c>
      <c r="R86">
        <f t="shared" si="6"/>
        <v>12.5</v>
      </c>
    </row>
    <row r="87" spans="1:18" x14ac:dyDescent="0.2">
      <c r="A87" s="67">
        <v>21.3</v>
      </c>
      <c r="B87">
        <v>21.5</v>
      </c>
      <c r="Q87">
        <v>12.45</v>
      </c>
      <c r="R87">
        <f t="shared" si="6"/>
        <v>12.75</v>
      </c>
    </row>
    <row r="88" spans="1:18" x14ac:dyDescent="0.2">
      <c r="A88" s="67">
        <v>21.45</v>
      </c>
      <c r="B88">
        <v>21.75</v>
      </c>
      <c r="Q88">
        <v>12.55</v>
      </c>
      <c r="R88">
        <f t="shared" ref="R88:R151" si="7">R81+1</f>
        <v>12.25</v>
      </c>
    </row>
    <row r="89" spans="1:18" x14ac:dyDescent="0.2">
      <c r="A89" s="67">
        <v>22</v>
      </c>
      <c r="B89">
        <v>22</v>
      </c>
      <c r="Q89">
        <v>12.7</v>
      </c>
      <c r="R89">
        <f t="shared" si="7"/>
        <v>12.5</v>
      </c>
    </row>
    <row r="90" spans="1:18" x14ac:dyDescent="0.2">
      <c r="A90" s="67">
        <v>22.15</v>
      </c>
      <c r="B90">
        <v>22.25</v>
      </c>
      <c r="Q90">
        <v>12.85</v>
      </c>
      <c r="R90">
        <f t="shared" si="7"/>
        <v>12.75</v>
      </c>
    </row>
    <row r="91" spans="1:18" x14ac:dyDescent="0.2">
      <c r="A91" s="67">
        <v>22.3</v>
      </c>
      <c r="B91">
        <v>22.5</v>
      </c>
      <c r="Q91">
        <v>13</v>
      </c>
      <c r="R91">
        <f t="shared" si="7"/>
        <v>13</v>
      </c>
    </row>
    <row r="92" spans="1:18" x14ac:dyDescent="0.2">
      <c r="A92" s="67">
        <v>22.45</v>
      </c>
      <c r="B92">
        <v>22.75</v>
      </c>
      <c r="Q92">
        <v>13.15</v>
      </c>
      <c r="R92">
        <f t="shared" si="7"/>
        <v>13.25</v>
      </c>
    </row>
    <row r="93" spans="1:18" x14ac:dyDescent="0.2">
      <c r="A93" s="67">
        <v>23</v>
      </c>
      <c r="B93">
        <v>23</v>
      </c>
      <c r="Q93">
        <v>13.3</v>
      </c>
      <c r="R93">
        <f t="shared" si="7"/>
        <v>13.5</v>
      </c>
    </row>
    <row r="94" spans="1:18" x14ac:dyDescent="0.2">
      <c r="A94" s="67">
        <v>23.15</v>
      </c>
      <c r="B94">
        <v>23.25</v>
      </c>
      <c r="Q94">
        <v>13.45</v>
      </c>
      <c r="R94">
        <f t="shared" si="7"/>
        <v>13.75</v>
      </c>
    </row>
    <row r="95" spans="1:18" x14ac:dyDescent="0.2">
      <c r="A95" s="67">
        <v>23.3</v>
      </c>
      <c r="B95">
        <v>23.5</v>
      </c>
      <c r="Q95">
        <v>13.55</v>
      </c>
      <c r="R95">
        <f t="shared" si="7"/>
        <v>13.25</v>
      </c>
    </row>
    <row r="96" spans="1:18" x14ac:dyDescent="0.2">
      <c r="A96" s="67">
        <v>23.45</v>
      </c>
      <c r="B96">
        <v>23.75</v>
      </c>
      <c r="Q96">
        <v>13.7</v>
      </c>
      <c r="R96">
        <f t="shared" si="7"/>
        <v>13.5</v>
      </c>
    </row>
    <row r="97" spans="1:18" x14ac:dyDescent="0.2">
      <c r="A97" s="67">
        <v>24</v>
      </c>
      <c r="B97">
        <v>24</v>
      </c>
      <c r="Q97">
        <v>13.85</v>
      </c>
      <c r="R97">
        <f t="shared" si="7"/>
        <v>13.75</v>
      </c>
    </row>
    <row r="98" spans="1:18" x14ac:dyDescent="0.2">
      <c r="A98" s="67">
        <v>1.55</v>
      </c>
      <c r="B98">
        <v>1.25</v>
      </c>
      <c r="Q98">
        <v>14</v>
      </c>
      <c r="R98">
        <f t="shared" si="7"/>
        <v>14</v>
      </c>
    </row>
    <row r="99" spans="1:18" x14ac:dyDescent="0.2">
      <c r="A99" s="67">
        <v>0.7</v>
      </c>
      <c r="B99">
        <v>0.5</v>
      </c>
      <c r="Q99">
        <v>14.15</v>
      </c>
      <c r="R99">
        <f t="shared" si="7"/>
        <v>14.25</v>
      </c>
    </row>
    <row r="100" spans="1:18" x14ac:dyDescent="0.2">
      <c r="A100" s="67">
        <v>2.7</v>
      </c>
      <c r="B100">
        <v>2.5</v>
      </c>
      <c r="Q100">
        <v>14.3</v>
      </c>
      <c r="R100">
        <f t="shared" si="7"/>
        <v>14.5</v>
      </c>
    </row>
    <row r="101" spans="1:18" x14ac:dyDescent="0.2">
      <c r="A101" s="67">
        <v>3.7</v>
      </c>
      <c r="B101">
        <v>3.5</v>
      </c>
      <c r="Q101">
        <v>14.45</v>
      </c>
      <c r="R101">
        <f t="shared" si="7"/>
        <v>14.75</v>
      </c>
    </row>
    <row r="102" spans="1:18" x14ac:dyDescent="0.2">
      <c r="A102" s="67">
        <v>4.7</v>
      </c>
      <c r="B102">
        <v>4.5</v>
      </c>
      <c r="Q102">
        <v>14.55</v>
      </c>
      <c r="R102">
        <f t="shared" si="7"/>
        <v>14.25</v>
      </c>
    </row>
    <row r="103" spans="1:18" x14ac:dyDescent="0.2">
      <c r="A103" s="67">
        <v>5.7</v>
      </c>
      <c r="B103">
        <v>5.5</v>
      </c>
      <c r="Q103">
        <v>14.7</v>
      </c>
      <c r="R103">
        <f t="shared" si="7"/>
        <v>14.5</v>
      </c>
    </row>
    <row r="104" spans="1:18" x14ac:dyDescent="0.2">
      <c r="A104" s="67">
        <v>6.7</v>
      </c>
      <c r="B104">
        <v>6.5</v>
      </c>
      <c r="Q104">
        <v>14.85</v>
      </c>
      <c r="R104">
        <f t="shared" si="7"/>
        <v>14.75</v>
      </c>
    </row>
    <row r="105" spans="1:18" x14ac:dyDescent="0.2">
      <c r="A105" s="67">
        <v>7.7</v>
      </c>
      <c r="B105">
        <v>7.5</v>
      </c>
      <c r="Q105">
        <v>15</v>
      </c>
      <c r="R105">
        <f t="shared" si="7"/>
        <v>15</v>
      </c>
    </row>
    <row r="106" spans="1:18" x14ac:dyDescent="0.2">
      <c r="A106" s="67">
        <v>8.6999999999999993</v>
      </c>
      <c r="B106">
        <v>8.5</v>
      </c>
      <c r="Q106">
        <v>15.15</v>
      </c>
      <c r="R106">
        <f t="shared" si="7"/>
        <v>15.25</v>
      </c>
    </row>
    <row r="107" spans="1:18" x14ac:dyDescent="0.2">
      <c r="A107" s="67">
        <v>9.6999999999999993</v>
      </c>
      <c r="B107">
        <v>9.5</v>
      </c>
      <c r="Q107">
        <v>15.3</v>
      </c>
      <c r="R107">
        <f t="shared" si="7"/>
        <v>15.5</v>
      </c>
    </row>
    <row r="108" spans="1:18" x14ac:dyDescent="0.2">
      <c r="A108" s="67">
        <v>10.7</v>
      </c>
      <c r="B108">
        <v>10.5</v>
      </c>
      <c r="Q108">
        <v>15.45</v>
      </c>
      <c r="R108">
        <f t="shared" si="7"/>
        <v>15.75</v>
      </c>
    </row>
    <row r="109" spans="1:18" x14ac:dyDescent="0.2">
      <c r="A109" s="67">
        <v>11.7</v>
      </c>
      <c r="B109">
        <v>11.5</v>
      </c>
      <c r="Q109">
        <v>15.55</v>
      </c>
      <c r="R109">
        <f t="shared" si="7"/>
        <v>15.25</v>
      </c>
    </row>
    <row r="110" spans="1:18" x14ac:dyDescent="0.2">
      <c r="A110" s="67">
        <v>12.7</v>
      </c>
      <c r="B110">
        <v>12.5</v>
      </c>
      <c r="Q110">
        <v>15.7</v>
      </c>
      <c r="R110">
        <f t="shared" si="7"/>
        <v>15.5</v>
      </c>
    </row>
    <row r="111" spans="1:18" x14ac:dyDescent="0.2">
      <c r="A111" s="67">
        <v>13.7</v>
      </c>
      <c r="B111">
        <v>13.5</v>
      </c>
      <c r="Q111">
        <v>15.85</v>
      </c>
      <c r="R111">
        <f t="shared" si="7"/>
        <v>15.75</v>
      </c>
    </row>
    <row r="112" spans="1:18" x14ac:dyDescent="0.2">
      <c r="A112" s="67">
        <v>14.7</v>
      </c>
      <c r="B112">
        <v>14.5</v>
      </c>
      <c r="Q112">
        <v>16</v>
      </c>
      <c r="R112">
        <f t="shared" si="7"/>
        <v>16</v>
      </c>
    </row>
    <row r="113" spans="1:18" x14ac:dyDescent="0.2">
      <c r="A113" s="67">
        <v>15.7</v>
      </c>
      <c r="B113">
        <v>15.5</v>
      </c>
      <c r="Q113">
        <v>16.149999999999999</v>
      </c>
      <c r="R113">
        <f t="shared" si="7"/>
        <v>16.25</v>
      </c>
    </row>
    <row r="114" spans="1:18" x14ac:dyDescent="0.2">
      <c r="A114" s="67">
        <v>16.7</v>
      </c>
      <c r="B114">
        <v>16.5</v>
      </c>
      <c r="Q114">
        <v>16.3</v>
      </c>
      <c r="R114">
        <f t="shared" si="7"/>
        <v>16.5</v>
      </c>
    </row>
    <row r="115" spans="1:18" x14ac:dyDescent="0.2">
      <c r="A115" s="67">
        <v>17.7</v>
      </c>
      <c r="B115">
        <v>17.5</v>
      </c>
      <c r="Q115">
        <v>16.45</v>
      </c>
      <c r="R115">
        <f t="shared" si="7"/>
        <v>16.75</v>
      </c>
    </row>
    <row r="116" spans="1:18" x14ac:dyDescent="0.2">
      <c r="A116" s="67">
        <v>18.7</v>
      </c>
      <c r="B116">
        <v>18.5</v>
      </c>
      <c r="Q116">
        <v>16.55</v>
      </c>
      <c r="R116">
        <f t="shared" si="7"/>
        <v>16.25</v>
      </c>
    </row>
    <row r="117" spans="1:18" x14ac:dyDescent="0.2">
      <c r="A117" s="67">
        <v>19.7</v>
      </c>
      <c r="B117">
        <v>19.5</v>
      </c>
      <c r="Q117">
        <v>16.7</v>
      </c>
      <c r="R117">
        <f t="shared" si="7"/>
        <v>16.5</v>
      </c>
    </row>
    <row r="118" spans="1:18" x14ac:dyDescent="0.2">
      <c r="A118" s="67">
        <v>20.7</v>
      </c>
      <c r="B118">
        <v>20.5</v>
      </c>
      <c r="Q118">
        <v>16.850000000000001</v>
      </c>
      <c r="R118">
        <f t="shared" si="7"/>
        <v>16.75</v>
      </c>
    </row>
    <row r="119" spans="1:18" x14ac:dyDescent="0.2">
      <c r="A119" s="67">
        <v>21.7</v>
      </c>
      <c r="B119">
        <v>21.5</v>
      </c>
      <c r="Q119">
        <v>17</v>
      </c>
      <c r="R119">
        <f t="shared" si="7"/>
        <v>17</v>
      </c>
    </row>
    <row r="120" spans="1:18" x14ac:dyDescent="0.2">
      <c r="A120" s="67">
        <v>22.7</v>
      </c>
      <c r="B120">
        <v>22.5</v>
      </c>
      <c r="Q120">
        <v>17.149999999999999</v>
      </c>
      <c r="R120">
        <f t="shared" si="7"/>
        <v>17.25</v>
      </c>
    </row>
    <row r="121" spans="1:18" x14ac:dyDescent="0.2">
      <c r="A121" s="67">
        <v>23.7</v>
      </c>
      <c r="B121">
        <v>23.5</v>
      </c>
      <c r="Q121">
        <v>17.3</v>
      </c>
      <c r="R121">
        <f t="shared" si="7"/>
        <v>17.5</v>
      </c>
    </row>
    <row r="122" spans="1:18" x14ac:dyDescent="0.2">
      <c r="Q122">
        <v>17.45</v>
      </c>
      <c r="R122">
        <f t="shared" si="7"/>
        <v>17.75</v>
      </c>
    </row>
    <row r="123" spans="1:18" x14ac:dyDescent="0.2">
      <c r="Q123">
        <v>17.55</v>
      </c>
      <c r="R123">
        <f t="shared" si="7"/>
        <v>17.25</v>
      </c>
    </row>
    <row r="124" spans="1:18" x14ac:dyDescent="0.2">
      <c r="Q124">
        <v>17.7</v>
      </c>
      <c r="R124">
        <f t="shared" si="7"/>
        <v>17.5</v>
      </c>
    </row>
    <row r="125" spans="1:18" x14ac:dyDescent="0.2">
      <c r="Q125">
        <v>17.850000000000001</v>
      </c>
      <c r="R125">
        <f t="shared" si="7"/>
        <v>17.75</v>
      </c>
    </row>
    <row r="126" spans="1:18" x14ac:dyDescent="0.2">
      <c r="Q126">
        <v>18</v>
      </c>
      <c r="R126">
        <f t="shared" si="7"/>
        <v>18</v>
      </c>
    </row>
    <row r="127" spans="1:18" x14ac:dyDescent="0.2">
      <c r="Q127">
        <v>18.149999999999999</v>
      </c>
      <c r="R127">
        <f t="shared" si="7"/>
        <v>18.25</v>
      </c>
    </row>
    <row r="128" spans="1:18" x14ac:dyDescent="0.2">
      <c r="Q128">
        <v>18.3</v>
      </c>
      <c r="R128">
        <f t="shared" si="7"/>
        <v>18.5</v>
      </c>
    </row>
    <row r="129" spans="17:18" x14ac:dyDescent="0.2">
      <c r="Q129">
        <v>18.45</v>
      </c>
      <c r="R129">
        <f t="shared" si="7"/>
        <v>18.75</v>
      </c>
    </row>
    <row r="130" spans="17:18" x14ac:dyDescent="0.2">
      <c r="Q130">
        <v>18.55</v>
      </c>
      <c r="R130">
        <f t="shared" si="7"/>
        <v>18.25</v>
      </c>
    </row>
    <row r="131" spans="17:18" x14ac:dyDescent="0.2">
      <c r="Q131">
        <v>18.7</v>
      </c>
      <c r="R131">
        <f t="shared" si="7"/>
        <v>18.5</v>
      </c>
    </row>
    <row r="132" spans="17:18" x14ac:dyDescent="0.2">
      <c r="Q132">
        <v>18.850000000000001</v>
      </c>
      <c r="R132">
        <f t="shared" si="7"/>
        <v>18.75</v>
      </c>
    </row>
    <row r="133" spans="17:18" x14ac:dyDescent="0.2">
      <c r="Q133">
        <v>19</v>
      </c>
      <c r="R133">
        <f t="shared" si="7"/>
        <v>19</v>
      </c>
    </row>
    <row r="134" spans="17:18" x14ac:dyDescent="0.2">
      <c r="Q134">
        <v>19.149999999999999</v>
      </c>
      <c r="R134">
        <f t="shared" si="7"/>
        <v>19.25</v>
      </c>
    </row>
    <row r="135" spans="17:18" x14ac:dyDescent="0.2">
      <c r="Q135">
        <v>19.3</v>
      </c>
      <c r="R135">
        <f t="shared" si="7"/>
        <v>19.5</v>
      </c>
    </row>
    <row r="136" spans="17:18" x14ac:dyDescent="0.2">
      <c r="Q136">
        <v>19.45</v>
      </c>
      <c r="R136">
        <f t="shared" si="7"/>
        <v>19.75</v>
      </c>
    </row>
    <row r="137" spans="17:18" x14ac:dyDescent="0.2">
      <c r="Q137">
        <v>19.55</v>
      </c>
      <c r="R137">
        <f t="shared" si="7"/>
        <v>19.25</v>
      </c>
    </row>
    <row r="138" spans="17:18" x14ac:dyDescent="0.2">
      <c r="Q138">
        <v>19.7</v>
      </c>
      <c r="R138">
        <f t="shared" si="7"/>
        <v>19.5</v>
      </c>
    </row>
    <row r="139" spans="17:18" x14ac:dyDescent="0.2">
      <c r="Q139">
        <v>19.850000000000001</v>
      </c>
      <c r="R139">
        <f t="shared" si="7"/>
        <v>19.75</v>
      </c>
    </row>
    <row r="140" spans="17:18" x14ac:dyDescent="0.2">
      <c r="Q140">
        <v>20</v>
      </c>
      <c r="R140">
        <f t="shared" si="7"/>
        <v>20</v>
      </c>
    </row>
    <row r="141" spans="17:18" x14ac:dyDescent="0.2">
      <c r="Q141">
        <v>20.149999999999999</v>
      </c>
      <c r="R141">
        <f t="shared" si="7"/>
        <v>20.25</v>
      </c>
    </row>
    <row r="142" spans="17:18" x14ac:dyDescent="0.2">
      <c r="Q142">
        <v>20.3</v>
      </c>
      <c r="R142">
        <f t="shared" si="7"/>
        <v>20.5</v>
      </c>
    </row>
    <row r="143" spans="17:18" x14ac:dyDescent="0.2">
      <c r="Q143">
        <v>20.45</v>
      </c>
      <c r="R143">
        <f t="shared" si="7"/>
        <v>20.75</v>
      </c>
    </row>
    <row r="144" spans="17:18" x14ac:dyDescent="0.2">
      <c r="Q144">
        <v>20.55</v>
      </c>
      <c r="R144">
        <f t="shared" si="7"/>
        <v>20.25</v>
      </c>
    </row>
    <row r="145" spans="17:18" x14ac:dyDescent="0.2">
      <c r="Q145">
        <v>20.7</v>
      </c>
      <c r="R145">
        <f t="shared" si="7"/>
        <v>20.5</v>
      </c>
    </row>
    <row r="146" spans="17:18" x14ac:dyDescent="0.2">
      <c r="Q146">
        <v>20.85</v>
      </c>
      <c r="R146">
        <f t="shared" si="7"/>
        <v>20.75</v>
      </c>
    </row>
    <row r="147" spans="17:18" x14ac:dyDescent="0.2">
      <c r="Q147">
        <v>21</v>
      </c>
      <c r="R147">
        <f t="shared" si="7"/>
        <v>21</v>
      </c>
    </row>
    <row r="148" spans="17:18" x14ac:dyDescent="0.2">
      <c r="Q148">
        <v>21.15</v>
      </c>
      <c r="R148">
        <f t="shared" si="7"/>
        <v>21.25</v>
      </c>
    </row>
    <row r="149" spans="17:18" x14ac:dyDescent="0.2">
      <c r="Q149">
        <v>21.3</v>
      </c>
      <c r="R149">
        <f t="shared" si="7"/>
        <v>21.5</v>
      </c>
    </row>
    <row r="150" spans="17:18" x14ac:dyDescent="0.2">
      <c r="Q150">
        <v>21.45</v>
      </c>
      <c r="R150">
        <f t="shared" si="7"/>
        <v>21.75</v>
      </c>
    </row>
    <row r="151" spans="17:18" x14ac:dyDescent="0.2">
      <c r="Q151">
        <v>21.55</v>
      </c>
      <c r="R151">
        <f t="shared" si="7"/>
        <v>21.25</v>
      </c>
    </row>
    <row r="152" spans="17:18" x14ac:dyDescent="0.2">
      <c r="Q152">
        <v>21.7</v>
      </c>
      <c r="R152">
        <f t="shared" ref="R152:R168" si="8">R145+1</f>
        <v>21.5</v>
      </c>
    </row>
    <row r="153" spans="17:18" x14ac:dyDescent="0.2">
      <c r="Q153">
        <v>21.85</v>
      </c>
      <c r="R153">
        <f t="shared" si="8"/>
        <v>21.75</v>
      </c>
    </row>
    <row r="154" spans="17:18" x14ac:dyDescent="0.2">
      <c r="Q154">
        <v>22</v>
      </c>
      <c r="R154">
        <f t="shared" si="8"/>
        <v>22</v>
      </c>
    </row>
    <row r="155" spans="17:18" x14ac:dyDescent="0.2">
      <c r="Q155">
        <v>22.15</v>
      </c>
      <c r="R155">
        <f t="shared" si="8"/>
        <v>22.25</v>
      </c>
    </row>
    <row r="156" spans="17:18" x14ac:dyDescent="0.2">
      <c r="Q156">
        <v>22.3</v>
      </c>
      <c r="R156">
        <f t="shared" si="8"/>
        <v>22.5</v>
      </c>
    </row>
    <row r="157" spans="17:18" x14ac:dyDescent="0.2">
      <c r="Q157">
        <v>22.45</v>
      </c>
      <c r="R157">
        <f t="shared" si="8"/>
        <v>22.75</v>
      </c>
    </row>
    <row r="158" spans="17:18" x14ac:dyDescent="0.2">
      <c r="Q158">
        <v>22.55</v>
      </c>
      <c r="R158">
        <f t="shared" si="8"/>
        <v>22.25</v>
      </c>
    </row>
    <row r="159" spans="17:18" x14ac:dyDescent="0.2">
      <c r="Q159">
        <v>22.7</v>
      </c>
      <c r="R159">
        <f t="shared" si="8"/>
        <v>22.5</v>
      </c>
    </row>
    <row r="160" spans="17:18" x14ac:dyDescent="0.2">
      <c r="Q160">
        <v>22.85</v>
      </c>
      <c r="R160">
        <f t="shared" si="8"/>
        <v>22.75</v>
      </c>
    </row>
    <row r="161" spans="17:18" x14ac:dyDescent="0.2">
      <c r="Q161">
        <v>23</v>
      </c>
      <c r="R161">
        <f t="shared" si="8"/>
        <v>23</v>
      </c>
    </row>
    <row r="162" spans="17:18" x14ac:dyDescent="0.2">
      <c r="Q162">
        <v>23.15</v>
      </c>
      <c r="R162">
        <f t="shared" si="8"/>
        <v>23.25</v>
      </c>
    </row>
    <row r="163" spans="17:18" x14ac:dyDescent="0.2">
      <c r="Q163">
        <v>23.3</v>
      </c>
      <c r="R163">
        <f t="shared" si="8"/>
        <v>23.5</v>
      </c>
    </row>
    <row r="164" spans="17:18" x14ac:dyDescent="0.2">
      <c r="Q164">
        <v>23.45</v>
      </c>
      <c r="R164">
        <f t="shared" si="8"/>
        <v>23.75</v>
      </c>
    </row>
    <row r="165" spans="17:18" x14ac:dyDescent="0.2">
      <c r="Q165">
        <v>23.55</v>
      </c>
      <c r="R165">
        <f t="shared" si="8"/>
        <v>23.25</v>
      </c>
    </row>
    <row r="166" spans="17:18" x14ac:dyDescent="0.2">
      <c r="Q166">
        <v>23.7</v>
      </c>
      <c r="R166">
        <f t="shared" si="8"/>
        <v>23.5</v>
      </c>
    </row>
    <row r="167" spans="17:18" x14ac:dyDescent="0.2">
      <c r="Q167">
        <v>23.85</v>
      </c>
      <c r="R167">
        <f t="shared" si="8"/>
        <v>23.75</v>
      </c>
    </row>
    <row r="168" spans="17:18" x14ac:dyDescent="0.2">
      <c r="Q168">
        <v>24</v>
      </c>
      <c r="R168">
        <f t="shared" si="8"/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FTR</vt:lpstr>
      <vt:lpstr>Sheet1</vt:lpstr>
    </vt:vector>
  </TitlesOfParts>
  <Company>USDA 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Time Sheet</dc:title>
  <dc:subject>T/A for Fire</dc:subject>
  <dc:creator>Ozzie Cummins</dc:creator>
  <cp:lastModifiedBy>Arizana, Luther</cp:lastModifiedBy>
  <cp:lastPrinted>2012-08-11T01:44:56Z</cp:lastPrinted>
  <dcterms:created xsi:type="dcterms:W3CDTF">2001-07-27T15:42:40Z</dcterms:created>
  <dcterms:modified xsi:type="dcterms:W3CDTF">2013-08-09T13:44:44Z</dcterms:modified>
</cp:coreProperties>
</file>